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SERS\Jill\Website Updates\Governance\"/>
    </mc:Choice>
  </mc:AlternateContent>
  <bookViews>
    <workbookView xWindow="0" yWindow="0" windowWidth="20160" windowHeight="8256" tabRatio="332"/>
  </bookViews>
  <sheets>
    <sheet name="gyn HDR BT docu" sheetId="2" r:id="rId1"/>
  </sheets>
  <calcPr calcId="162913"/>
</workbook>
</file>

<file path=xl/calcChain.xml><?xml version="1.0" encoding="utf-8"?>
<calcChain xmlns="http://schemas.openxmlformats.org/spreadsheetml/2006/main">
  <c r="C58" i="2" l="1"/>
  <c r="D26" i="2" l="1"/>
  <c r="D25" i="2"/>
  <c r="D24" i="2"/>
  <c r="C62" i="2" l="1"/>
  <c r="C46" i="2" l="1"/>
  <c r="D45" i="2"/>
  <c r="D46" i="2" s="1"/>
  <c r="G46" i="2"/>
  <c r="H46" i="2"/>
  <c r="E7" i="2"/>
  <c r="E9" i="2" s="1"/>
  <c r="E8" i="2"/>
  <c r="C44" i="2"/>
  <c r="D43" i="2"/>
  <c r="D44" i="2" s="1"/>
  <c r="G44" i="2"/>
  <c r="H44" i="2"/>
  <c r="C40" i="2"/>
  <c r="D39" i="2"/>
  <c r="D40" i="2" s="1"/>
  <c r="G40" i="2"/>
  <c r="H40" i="2"/>
  <c r="C54" i="2"/>
  <c r="D53" i="2"/>
  <c r="D54" i="2" s="1"/>
  <c r="G54" i="2"/>
  <c r="H54" i="2"/>
  <c r="C52" i="2"/>
  <c r="D51" i="2"/>
  <c r="D52" i="2" s="1"/>
  <c r="G52" i="2"/>
  <c r="H52" i="2"/>
  <c r="J50" i="2"/>
  <c r="I50" i="2"/>
  <c r="I38" i="2"/>
  <c r="C96" i="2"/>
  <c r="D95" i="2"/>
  <c r="D96" i="2" s="1"/>
  <c r="G96" i="2"/>
  <c r="H96" i="2"/>
  <c r="G7" i="2"/>
  <c r="G8" i="2"/>
  <c r="C94" i="2"/>
  <c r="D93" i="2"/>
  <c r="D94" i="2" s="1"/>
  <c r="G94" i="2"/>
  <c r="H94" i="2"/>
  <c r="D81" i="2"/>
  <c r="D82" i="2" s="1"/>
  <c r="E81" i="2"/>
  <c r="F81" i="2" s="1"/>
  <c r="F82" i="2" s="1"/>
  <c r="D79" i="2"/>
  <c r="D80" i="2" s="1"/>
  <c r="E79" i="2"/>
  <c r="E80" i="2" s="1"/>
  <c r="D73" i="2"/>
  <c r="E73" i="2" s="1"/>
  <c r="D75" i="2"/>
  <c r="D76" i="2" s="1"/>
  <c r="D67" i="2"/>
  <c r="D68" i="2" s="1"/>
  <c r="D69" i="2"/>
  <c r="E69" i="2" s="1"/>
  <c r="D59" i="2"/>
  <c r="D60" i="2" s="1"/>
  <c r="D61" i="2"/>
  <c r="D47" i="2"/>
  <c r="D48" i="2" s="1"/>
  <c r="D28" i="2"/>
  <c r="D29" i="2" s="1"/>
  <c r="E28" i="2"/>
  <c r="F28" i="2" s="1"/>
  <c r="F29" i="2" s="1"/>
  <c r="C100" i="2"/>
  <c r="C36" i="2"/>
  <c r="D78" i="2"/>
  <c r="I78" i="2" s="1"/>
  <c r="D72" i="2"/>
  <c r="J72" i="2" s="1"/>
  <c r="D64" i="2"/>
  <c r="J64" i="2"/>
  <c r="D56" i="2"/>
  <c r="J56" i="2" s="1"/>
  <c r="D42" i="2"/>
  <c r="I42" i="2" s="1"/>
  <c r="J42" i="2"/>
  <c r="D23" i="2"/>
  <c r="D31" i="2"/>
  <c r="E31" i="2" s="1"/>
  <c r="E32" i="2" s="1"/>
  <c r="D32" i="2"/>
  <c r="D33" i="2"/>
  <c r="D34" i="2" s="1"/>
  <c r="D101" i="2"/>
  <c r="E101" i="2" s="1"/>
  <c r="F101" i="2" s="1"/>
  <c r="F102" i="2" s="1"/>
  <c r="D99" i="2"/>
  <c r="E99" i="2" s="1"/>
  <c r="D100" i="2"/>
  <c r="G100" i="2"/>
  <c r="H100" i="2"/>
  <c r="D97" i="2"/>
  <c r="E97" i="2" s="1"/>
  <c r="F97" i="2" s="1"/>
  <c r="F98" i="2" s="1"/>
  <c r="C74" i="2"/>
  <c r="G74" i="2"/>
  <c r="H74" i="2"/>
  <c r="D65" i="2"/>
  <c r="D66" i="2" s="1"/>
  <c r="C66" i="2"/>
  <c r="G66" i="2"/>
  <c r="H66" i="2"/>
  <c r="D57" i="2"/>
  <c r="D58" i="2" s="1"/>
  <c r="C70" i="2"/>
  <c r="C102" i="2"/>
  <c r="G102" i="2"/>
  <c r="H102" i="2"/>
  <c r="C98" i="2"/>
  <c r="G98" i="2"/>
  <c r="H98" i="2"/>
  <c r="D92" i="2"/>
  <c r="F92" i="2"/>
  <c r="C76" i="2"/>
  <c r="G76" i="2"/>
  <c r="H76" i="2"/>
  <c r="C48" i="2"/>
  <c r="G48" i="2"/>
  <c r="H48" i="2"/>
  <c r="C82" i="2"/>
  <c r="G82" i="2"/>
  <c r="H82" i="2"/>
  <c r="C80" i="2"/>
  <c r="G80" i="2"/>
  <c r="H80" i="2"/>
  <c r="I56" i="2"/>
  <c r="J38" i="2"/>
  <c r="G35" i="2"/>
  <c r="G36" i="2"/>
  <c r="H35" i="2"/>
  <c r="H36" i="2" s="1"/>
  <c r="G70" i="2"/>
  <c r="H70" i="2"/>
  <c r="C68" i="2"/>
  <c r="G68" i="2"/>
  <c r="H68" i="2"/>
  <c r="G62" i="2"/>
  <c r="H62" i="2"/>
  <c r="C60" i="2"/>
  <c r="G60" i="2"/>
  <c r="H60" i="2"/>
  <c r="G58" i="2"/>
  <c r="H58" i="2"/>
  <c r="C34" i="2"/>
  <c r="G34" i="2"/>
  <c r="H34" i="2"/>
  <c r="G32" i="2"/>
  <c r="H32" i="2"/>
  <c r="C32" i="2"/>
  <c r="G29" i="2"/>
  <c r="H29" i="2"/>
  <c r="C29" i="2"/>
  <c r="C9" i="2"/>
  <c r="I64" i="2"/>
  <c r="E23" i="2"/>
  <c r="F23" i="2" s="1"/>
  <c r="J92" i="2" l="1"/>
  <c r="I72" i="2"/>
  <c r="E75" i="2"/>
  <c r="F75" i="2" s="1"/>
  <c r="F76" i="2" s="1"/>
  <c r="D102" i="2"/>
  <c r="D74" i="2"/>
  <c r="E57" i="2"/>
  <c r="F57" i="2" s="1"/>
  <c r="F58" i="2" s="1"/>
  <c r="E51" i="2"/>
  <c r="E52" i="2" s="1"/>
  <c r="E43" i="2"/>
  <c r="E44" i="2" s="1"/>
  <c r="I23" i="2"/>
  <c r="D98" i="2"/>
  <c r="E47" i="2"/>
  <c r="D35" i="2"/>
  <c r="D36" i="2" s="1"/>
  <c r="E45" i="2"/>
  <c r="D62" i="2"/>
  <c r="E61" i="2"/>
  <c r="E29" i="2"/>
  <c r="I29" i="2" s="1"/>
  <c r="J29" i="2" s="1"/>
  <c r="E59" i="2"/>
  <c r="E65" i="2"/>
  <c r="E66" i="2" s="1"/>
  <c r="E67" i="2"/>
  <c r="F67" i="2" s="1"/>
  <c r="F68" i="2" s="1"/>
  <c r="E70" i="2"/>
  <c r="F69" i="2"/>
  <c r="F70" i="2" s="1"/>
  <c r="D70" i="2"/>
  <c r="J78" i="2"/>
  <c r="F79" i="2"/>
  <c r="F80" i="2" s="1"/>
  <c r="I80" i="2" s="1"/>
  <c r="F99" i="2"/>
  <c r="F100" i="2" s="1"/>
  <c r="E100" i="2"/>
  <c r="I100" i="2" s="1"/>
  <c r="J100" i="2" s="1"/>
  <c r="E98" i="2"/>
  <c r="E102" i="2"/>
  <c r="I102" i="2" s="1"/>
  <c r="J102" i="2" s="1"/>
  <c r="E95" i="2"/>
  <c r="E93" i="2"/>
  <c r="I92" i="2"/>
  <c r="E82" i="2"/>
  <c r="I82" i="2" s="1"/>
  <c r="E76" i="2"/>
  <c r="I76" i="2" s="1"/>
  <c r="F73" i="2"/>
  <c r="F74" i="2" s="1"/>
  <c r="E74" i="2"/>
  <c r="E53" i="2"/>
  <c r="F51" i="2"/>
  <c r="F52" i="2" s="1"/>
  <c r="I52" i="2" s="1"/>
  <c r="J52" i="2" s="1"/>
  <c r="F43" i="2"/>
  <c r="F44" i="2" s="1"/>
  <c r="I44" i="2" s="1"/>
  <c r="J44" i="2" s="1"/>
  <c r="E39" i="2"/>
  <c r="E33" i="2"/>
  <c r="E35" i="2" s="1"/>
  <c r="E36" i="2" s="1"/>
  <c r="F31" i="2"/>
  <c r="G9" i="2"/>
  <c r="I74" i="2" l="1"/>
  <c r="J74" i="2" s="1"/>
  <c r="E68" i="2"/>
  <c r="I68" i="2" s="1"/>
  <c r="E58" i="2"/>
  <c r="I58" i="2" s="1"/>
  <c r="J58" i="2" s="1"/>
  <c r="I98" i="2"/>
  <c r="J98" i="2" s="1"/>
  <c r="F47" i="2"/>
  <c r="F48" i="2" s="1"/>
  <c r="E48" i="2"/>
  <c r="F45" i="2"/>
  <c r="F46" i="2" s="1"/>
  <c r="E46" i="2"/>
  <c r="I46" i="2" s="1"/>
  <c r="J46" i="2" s="1"/>
  <c r="F61" i="2"/>
  <c r="F62" i="2" s="1"/>
  <c r="E62" i="2"/>
  <c r="I62" i="2" s="1"/>
  <c r="J62" i="2" s="1"/>
  <c r="F59" i="2"/>
  <c r="F60" i="2" s="1"/>
  <c r="E60" i="2"/>
  <c r="F65" i="2"/>
  <c r="F66" i="2" s="1"/>
  <c r="I66" i="2" s="1"/>
  <c r="J66" i="2" s="1"/>
  <c r="I70" i="2"/>
  <c r="J70" i="2" s="1"/>
  <c r="E96" i="2"/>
  <c r="F95" i="2"/>
  <c r="F96" i="2" s="1"/>
  <c r="E94" i="2"/>
  <c r="F93" i="2"/>
  <c r="F94" i="2" s="1"/>
  <c r="E54" i="2"/>
  <c r="F53" i="2"/>
  <c r="F54" i="2" s="1"/>
  <c r="E40" i="2"/>
  <c r="F39" i="2"/>
  <c r="F40" i="2" s="1"/>
  <c r="F33" i="2"/>
  <c r="F34" i="2" s="1"/>
  <c r="E34" i="2"/>
  <c r="F32" i="2"/>
  <c r="I32" i="2" s="1"/>
  <c r="J32" i="2" s="1"/>
  <c r="J76" i="2"/>
  <c r="J68" i="2"/>
  <c r="J82" i="2"/>
  <c r="J80" i="2"/>
  <c r="I48" i="2" l="1"/>
  <c r="J48" i="2" s="1"/>
  <c r="I40" i="2"/>
  <c r="J40" i="2" s="1"/>
  <c r="I54" i="2"/>
  <c r="J54" i="2" s="1"/>
  <c r="I60" i="2"/>
  <c r="J60" i="2" s="1"/>
  <c r="I96" i="2"/>
  <c r="J96" i="2" s="1"/>
  <c r="I94" i="2"/>
  <c r="J94" i="2" s="1"/>
  <c r="F35" i="2"/>
  <c r="F36" i="2" s="1"/>
  <c r="I36" i="2" s="1"/>
  <c r="J36" i="2" s="1"/>
  <c r="I34" i="2"/>
  <c r="J34" i="2" s="1"/>
</calcChain>
</file>

<file path=xl/sharedStrings.xml><?xml version="1.0" encoding="utf-8"?>
<sst xmlns="http://schemas.openxmlformats.org/spreadsheetml/2006/main" count="123" uniqueCount="88">
  <si>
    <t>BT</t>
  </si>
  <si>
    <t>TRAK [cGy at 1m]</t>
  </si>
  <si>
    <t>MR / CT</t>
  </si>
  <si>
    <r>
      <t>D</t>
    </r>
    <r>
      <rPr>
        <vertAlign val="subscript"/>
        <sz val="7.5"/>
        <rFont val="Arial"/>
        <family val="2"/>
      </rPr>
      <t>iso</t>
    </r>
    <r>
      <rPr>
        <sz val="7.5"/>
        <rFont val="Symbol"/>
        <family val="1"/>
        <charset val="2"/>
      </rPr>
      <t xml:space="preserve"> [a/b=10</t>
    </r>
    <r>
      <rPr>
        <sz val="7.5"/>
        <rFont val="Arial"/>
        <family val="2"/>
      </rPr>
      <t>Gy</t>
    </r>
    <r>
      <rPr>
        <sz val="7.5"/>
        <rFont val="Symbol"/>
        <family val="1"/>
        <charset val="2"/>
      </rPr>
      <t>]</t>
    </r>
  </si>
  <si>
    <r>
      <t>D</t>
    </r>
    <r>
      <rPr>
        <vertAlign val="subscript"/>
        <sz val="7.5"/>
        <rFont val="Arial"/>
        <family val="2"/>
      </rPr>
      <t>iso</t>
    </r>
    <r>
      <rPr>
        <sz val="7.5"/>
        <rFont val="Arial"/>
      </rPr>
      <t xml:space="preserve"> </t>
    </r>
    <r>
      <rPr>
        <sz val="7.5"/>
        <rFont val="Symbol"/>
        <family val="1"/>
        <charset val="2"/>
      </rPr>
      <t>[a/b=3</t>
    </r>
    <r>
      <rPr>
        <sz val="7.5"/>
        <rFont val="Arial"/>
        <family val="2"/>
      </rPr>
      <t>Gy</t>
    </r>
    <r>
      <rPr>
        <sz val="7.5"/>
        <rFont val="Symbol"/>
        <family val="1"/>
        <charset val="2"/>
      </rPr>
      <t>]</t>
    </r>
  </si>
  <si>
    <t>PHYSICAL - BIOLOGICAL DOCUMENTATION OF GYNAECOLOGICAL HDR BT</t>
  </si>
  <si>
    <t>EXTERNAL BEAM THERAPY</t>
  </si>
  <si>
    <t>OAR</t>
  </si>
  <si>
    <t>BRACHYTHERAPY</t>
  </si>
  <si>
    <t>BT + EBT</t>
  </si>
  <si>
    <r>
      <t>BLADDER 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</si>
  <si>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r>
      <t>RECTUM 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</si>
  <si>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r>
      <t>SIGMOID 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</si>
  <si>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F 1</t>
  </si>
  <si>
    <t>F 2</t>
  </si>
  <si>
    <t>F 3</t>
  </si>
  <si>
    <t>F 4</t>
  </si>
  <si>
    <t>F 5</t>
  </si>
  <si>
    <t>F 6</t>
  </si>
  <si>
    <t>TUMOUR</t>
  </si>
  <si>
    <t>TOTAL</t>
  </si>
  <si>
    <t>mean</t>
  </si>
  <si>
    <t>stddev</t>
  </si>
  <si>
    <t>dose per fraction</t>
  </si>
  <si>
    <t>fractions without central shield</t>
  </si>
  <si>
    <t>fractions with central shield</t>
  </si>
  <si>
    <t>total dose</t>
  </si>
  <si>
    <t>date</t>
  </si>
  <si>
    <t>physicist</t>
  </si>
  <si>
    <t>PATIENT ,  ID-number</t>
  </si>
  <si>
    <t>applicator(s): dimensions</t>
  </si>
  <si>
    <t>dose to + A left</t>
  </si>
  <si>
    <t>dose to - A right</t>
  </si>
  <si>
    <t>chemoth.</t>
  </si>
  <si>
    <t>GTV at diag.</t>
  </si>
  <si>
    <t>dose values in Gy</t>
  </si>
  <si>
    <t>dose to A mean</t>
  </si>
  <si>
    <t>FIGO, TNM</t>
  </si>
  <si>
    <t>tumour entity</t>
  </si>
  <si>
    <r>
      <t xml:space="preserve">   cm</t>
    </r>
    <r>
      <rPr>
        <b/>
        <vertAlign val="superscript"/>
        <sz val="7.5"/>
        <rFont val="Arial"/>
        <family val="2"/>
      </rPr>
      <t>3</t>
    </r>
  </si>
  <si>
    <t xml:space="preserve">    </t>
  </si>
  <si>
    <t xml:space="preserve">   </t>
  </si>
  <si>
    <t xml:space="preserve"> </t>
  </si>
  <si>
    <t>Total volume (body contour) treated to 43 Gy</t>
  </si>
  <si>
    <t>Total volume (body contour) treated to 57 Gy</t>
  </si>
  <si>
    <t>[cm³]</t>
  </si>
  <si>
    <t>5mm Left</t>
  </si>
  <si>
    <t>5mm Right</t>
  </si>
  <si>
    <r>
      <t>INTESTINES OR BOWEL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</si>
  <si>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Department of Radiotherapy, Comprehensive Cancer Center, Medical University of Vienna</t>
  </si>
  <si>
    <t>EBRT</t>
  </si>
  <si>
    <t>PIBS +2cm</t>
  </si>
  <si>
    <t>PIBS</t>
  </si>
  <si>
    <t>PIBS -2cm</t>
  </si>
  <si>
    <r>
      <t>CTV</t>
    </r>
    <r>
      <rPr>
        <b/>
        <vertAlign val="subscript"/>
        <sz val="8"/>
        <rFont val="Arial"/>
        <family val="2"/>
      </rPr>
      <t>HR</t>
    </r>
    <r>
      <rPr>
        <b/>
        <sz val="8"/>
        <rFont val="Arial"/>
        <family val="2"/>
      </rPr>
      <t xml:space="preserve"> 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</si>
  <si>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r>
      <t>Planning aim for D</t>
    </r>
    <r>
      <rPr>
        <b/>
        <vertAlign val="subscript"/>
        <sz val="7.5"/>
        <rFont val="Arial"/>
        <family val="2"/>
      </rPr>
      <t>90</t>
    </r>
    <r>
      <rPr>
        <b/>
        <sz val="7.5"/>
        <rFont val="Arial"/>
        <family val="2"/>
      </rPr>
      <t xml:space="preserve"> CTV</t>
    </r>
    <r>
      <rPr>
        <b/>
        <vertAlign val="subscript"/>
        <sz val="7.5"/>
        <rFont val="Arial"/>
        <family val="2"/>
      </rPr>
      <t>HR</t>
    </r>
  </si>
  <si>
    <r>
      <t>D</t>
    </r>
    <r>
      <rPr>
        <b/>
        <vertAlign val="subscript"/>
        <sz val="7.5"/>
        <rFont val="Arial"/>
        <family val="2"/>
      </rPr>
      <t>98</t>
    </r>
  </si>
  <si>
    <r>
      <t>D</t>
    </r>
    <r>
      <rPr>
        <b/>
        <vertAlign val="subscript"/>
        <sz val="7.5"/>
        <rFont val="Arial"/>
        <family val="2"/>
      </rPr>
      <t>90</t>
    </r>
  </si>
  <si>
    <r>
      <t>D</t>
    </r>
    <r>
      <rPr>
        <vertAlign val="subscript"/>
        <sz val="7.5"/>
        <rFont val="Arial"/>
        <family val="2"/>
      </rPr>
      <t>98</t>
    </r>
    <r>
      <rPr>
        <sz val="7.5"/>
        <rFont val="Arial"/>
      </rPr>
      <t xml:space="preserve"> EQD2</t>
    </r>
    <r>
      <rPr>
        <vertAlign val="subscript"/>
        <sz val="7.5"/>
        <rFont val="Arial"/>
        <family val="2"/>
      </rPr>
      <t>10</t>
    </r>
  </si>
  <si>
    <r>
      <t>D</t>
    </r>
    <r>
      <rPr>
        <vertAlign val="subscript"/>
        <sz val="7.5"/>
        <rFont val="Arial"/>
        <family val="2"/>
      </rPr>
      <t xml:space="preserve">98 </t>
    </r>
    <r>
      <rPr>
        <sz val="7.5"/>
        <rFont val="Arial"/>
      </rPr>
      <t>EQD2</t>
    </r>
    <r>
      <rPr>
        <vertAlign val="subscript"/>
        <sz val="7.5"/>
        <rFont val="Arial"/>
        <family val="2"/>
      </rPr>
      <t>10</t>
    </r>
  </si>
  <si>
    <r>
      <t>D</t>
    </r>
    <r>
      <rPr>
        <vertAlign val="subscript"/>
        <sz val="7.5"/>
        <rFont val="Arial"/>
        <family val="2"/>
      </rPr>
      <t>90</t>
    </r>
    <r>
      <rPr>
        <sz val="7.5"/>
        <rFont val="Arial"/>
      </rPr>
      <t xml:space="preserve"> EQD2</t>
    </r>
    <r>
      <rPr>
        <vertAlign val="subscript"/>
        <sz val="7.5"/>
        <rFont val="Arial"/>
        <family val="2"/>
      </rPr>
      <t>10</t>
    </r>
  </si>
  <si>
    <r>
      <t>D</t>
    </r>
    <r>
      <rPr>
        <vertAlign val="subscript"/>
        <sz val="7.5"/>
        <rFont val="Arial"/>
        <family val="2"/>
      </rPr>
      <t>50</t>
    </r>
    <r>
      <rPr>
        <sz val="7.5"/>
        <rFont val="Arial"/>
      </rPr>
      <t xml:space="preserve"> EQD2</t>
    </r>
    <r>
      <rPr>
        <vertAlign val="subscript"/>
        <sz val="7.5"/>
        <rFont val="Arial"/>
        <family val="2"/>
      </rPr>
      <t>10</t>
    </r>
  </si>
  <si>
    <r>
      <t>D</t>
    </r>
    <r>
      <rPr>
        <b/>
        <vertAlign val="subscript"/>
        <sz val="7.5"/>
        <rFont val="Arial"/>
        <family val="2"/>
      </rPr>
      <t>50</t>
    </r>
  </si>
  <si>
    <r>
      <t>D</t>
    </r>
    <r>
      <rPr>
        <b/>
        <vertAlign val="subscript"/>
        <sz val="7.5"/>
        <rFont val="Arial"/>
        <family val="2"/>
      </rPr>
      <t>0.1cm³</t>
    </r>
  </si>
  <si>
    <r>
      <t>D</t>
    </r>
    <r>
      <rPr>
        <vertAlign val="subscript"/>
        <sz val="7.5"/>
        <rFont val="Arial"/>
        <family val="2"/>
      </rPr>
      <t>0.1cm³</t>
    </r>
    <r>
      <rPr>
        <sz val="7.5"/>
        <rFont val="Arial"/>
      </rPr>
      <t xml:space="preserve"> EQD2</t>
    </r>
    <r>
      <rPr>
        <vertAlign val="subscript"/>
        <sz val="7.5"/>
        <rFont val="Arial"/>
        <family val="2"/>
      </rPr>
      <t>3</t>
    </r>
  </si>
  <si>
    <r>
      <t>D</t>
    </r>
    <r>
      <rPr>
        <b/>
        <vertAlign val="subscript"/>
        <sz val="7.5"/>
        <rFont val="Arial"/>
        <family val="2"/>
      </rPr>
      <t>2cm³</t>
    </r>
  </si>
  <si>
    <r>
      <t>D</t>
    </r>
    <r>
      <rPr>
        <vertAlign val="subscript"/>
        <sz val="7.5"/>
        <rFont val="Arial"/>
        <family val="2"/>
      </rPr>
      <t>2cm³</t>
    </r>
    <r>
      <rPr>
        <sz val="7.5"/>
        <rFont val="Arial"/>
      </rPr>
      <t xml:space="preserve">   EQD2</t>
    </r>
    <r>
      <rPr>
        <vertAlign val="subscript"/>
        <sz val="7.5"/>
        <rFont val="Arial"/>
        <family val="2"/>
      </rPr>
      <t>3</t>
    </r>
  </si>
  <si>
    <r>
      <t>D</t>
    </r>
    <r>
      <rPr>
        <vertAlign val="subscript"/>
        <sz val="7.5"/>
        <rFont val="Arial"/>
        <family val="2"/>
      </rPr>
      <t>2cm³</t>
    </r>
    <r>
      <rPr>
        <sz val="7.5"/>
        <rFont val="Arial"/>
      </rPr>
      <t xml:space="preserve">  EQD2</t>
    </r>
    <r>
      <rPr>
        <vertAlign val="subscript"/>
        <sz val="7.5"/>
        <rFont val="Arial"/>
        <family val="2"/>
      </rPr>
      <t>3</t>
    </r>
  </si>
  <si>
    <r>
      <t>EQD2</t>
    </r>
    <r>
      <rPr>
        <vertAlign val="subscript"/>
        <sz val="7.5"/>
        <rFont val="Arial"/>
        <family val="2"/>
      </rPr>
      <t>3</t>
    </r>
  </si>
  <si>
    <r>
      <t xml:space="preserve">planning aim </t>
    </r>
    <r>
      <rPr>
        <sz val="7.5"/>
        <rFont val="Arial"/>
      </rPr>
      <t>EQD2</t>
    </r>
    <r>
      <rPr>
        <vertAlign val="subscript"/>
        <sz val="7.5"/>
        <rFont val="Arial"/>
        <family val="2"/>
      </rPr>
      <t>10</t>
    </r>
  </si>
  <si>
    <r>
      <t>ICRU   EQD2</t>
    </r>
    <r>
      <rPr>
        <vertAlign val="subscript"/>
        <sz val="7.5"/>
        <rFont val="Arial"/>
        <family val="2"/>
      </rPr>
      <t>3</t>
    </r>
  </si>
  <si>
    <r>
      <t>A</t>
    </r>
    <r>
      <rPr>
        <vertAlign val="subscript"/>
        <sz val="7.5"/>
        <rFont val="Arial"/>
        <family val="2"/>
      </rPr>
      <t>left</t>
    </r>
    <r>
      <rPr>
        <sz val="7.5"/>
        <rFont val="Arial"/>
      </rPr>
      <t xml:space="preserve">     EQD2</t>
    </r>
    <r>
      <rPr>
        <vertAlign val="subscript"/>
        <sz val="7.5"/>
        <rFont val="Arial"/>
        <family val="2"/>
      </rPr>
      <t>10</t>
    </r>
  </si>
  <si>
    <r>
      <t>A</t>
    </r>
    <r>
      <rPr>
        <vertAlign val="subscript"/>
        <sz val="7.5"/>
        <rFont val="Arial"/>
        <family val="2"/>
      </rPr>
      <t>right</t>
    </r>
    <r>
      <rPr>
        <sz val="7.5"/>
        <rFont val="Arial"/>
      </rPr>
      <t xml:space="preserve">    EQD2</t>
    </r>
    <r>
      <rPr>
        <vertAlign val="subscript"/>
        <sz val="7.5"/>
        <rFont val="Arial"/>
        <family val="2"/>
      </rPr>
      <t>10</t>
    </r>
  </si>
  <si>
    <r>
      <t>A</t>
    </r>
    <r>
      <rPr>
        <vertAlign val="subscript"/>
        <sz val="7.5"/>
        <rFont val="Arial"/>
        <family val="2"/>
      </rPr>
      <t>mean</t>
    </r>
    <r>
      <rPr>
        <sz val="7.5"/>
        <rFont val="Arial"/>
      </rPr>
      <t xml:space="preserve">   EQD2</t>
    </r>
    <r>
      <rPr>
        <vertAlign val="subscript"/>
        <sz val="7.5"/>
        <rFont val="Arial"/>
        <family val="2"/>
      </rPr>
      <t>10</t>
    </r>
  </si>
  <si>
    <t>MRI</t>
  </si>
  <si>
    <t>Plan, remarks</t>
  </si>
  <si>
    <t>applicator(s): type, # needles</t>
  </si>
  <si>
    <r>
      <t>GTV</t>
    </r>
    <r>
      <rPr>
        <b/>
        <vertAlign val="subscript"/>
        <sz val="8"/>
        <rFont val="Arial"/>
        <family val="2"/>
      </rPr>
      <t>res</t>
    </r>
    <r>
      <rPr>
        <b/>
        <sz val="8"/>
        <rFont val="Arial"/>
        <family val="2"/>
      </rPr>
      <t xml:space="preserve"> 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</si>
  <si>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Bladder reference point</t>
  </si>
  <si>
    <t>Recto-vaginal reference point</t>
  </si>
  <si>
    <r>
      <t>CTV</t>
    </r>
    <r>
      <rPr>
        <b/>
        <vertAlign val="subscript"/>
        <sz val="8"/>
        <rFont val="Arial"/>
        <family val="2"/>
      </rPr>
      <t>IR</t>
    </r>
    <r>
      <rPr>
        <b/>
        <sz val="8"/>
        <rFont val="Arial"/>
        <family val="2"/>
      </rPr>
      <t xml:space="preserve"> 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</si>
  <si>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VAGINA [cm]</t>
  </si>
  <si>
    <t>TRAK intrauterine [%]</t>
  </si>
  <si>
    <t>TRAK vaginal [%]</t>
  </si>
  <si>
    <t>TRAK interstitial [%]</t>
  </si>
  <si>
    <t>EBRT per frac:</t>
  </si>
  <si>
    <t>x</t>
  </si>
  <si>
    <t>Neither the authors nor anybody else can accept any legal responsibility or liability for any errors or omissions that may be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</si>
</sst>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/m/yy"/>
    <numFmt numFmtId="166" formatCode="0.0%"/>
  </numFmts>
  <fonts count="2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.5"/>
      <name val="Arial"/>
    </font>
    <font>
      <b/>
      <sz val="7.5"/>
      <name val="Arial"/>
      <family val="2"/>
    </font>
    <font>
      <sz val="7.5"/>
      <name val="Arial"/>
      <family val="2"/>
    </font>
    <font>
      <vertAlign val="subscript"/>
      <sz val="7.5"/>
      <name val="Arial"/>
      <family val="2"/>
    </font>
    <font>
      <sz val="7.5"/>
      <name val="Symbol"/>
      <family val="1"/>
      <charset val="2"/>
    </font>
    <font>
      <i/>
      <sz val="7.5"/>
      <name val="Arial"/>
      <family val="2"/>
    </font>
    <font>
      <b/>
      <vertAlign val="superscript"/>
      <sz val="7.5"/>
      <name val="Arial"/>
      <family val="2"/>
    </font>
    <font>
      <sz val="8"/>
      <name val="Arial"/>
    </font>
    <font>
      <b/>
      <sz val="7.5"/>
      <color indexed="18"/>
      <name val="Arial"/>
      <family val="2"/>
    </font>
    <font>
      <sz val="7.5"/>
      <color indexed="16"/>
      <name val="Arial"/>
      <family val="2"/>
    </font>
    <font>
      <b/>
      <sz val="7.5"/>
      <color indexed="16"/>
      <name val="Arial"/>
      <family val="2"/>
    </font>
    <font>
      <b/>
      <vertAlign val="subscript"/>
      <sz val="8"/>
      <name val="Arial"/>
      <family val="2"/>
    </font>
    <font>
      <b/>
      <vertAlign val="subscript"/>
      <sz val="7.5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49" fontId="4" fillId="2" borderId="2" xfId="0" applyNumberFormat="1" applyFont="1" applyFill="1" applyBorder="1" applyProtection="1">
      <protection locked="0"/>
    </xf>
    <xf numFmtId="0" fontId="4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3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6" fillId="0" borderId="4" xfId="0" applyFont="1" applyBorder="1"/>
    <xf numFmtId="0" fontId="6" fillId="0" borderId="0" xfId="0" applyFont="1" applyBorder="1"/>
    <xf numFmtId="0" fontId="8" fillId="2" borderId="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6" xfId="0" applyFont="1" applyBorder="1"/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6" fillId="0" borderId="7" xfId="0" applyFont="1" applyBorder="1"/>
    <xf numFmtId="164" fontId="6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/>
    <xf numFmtId="165" fontId="8" fillId="2" borderId="5" xfId="0" applyNumberFormat="1" applyFont="1" applyFill="1" applyBorder="1" applyAlignment="1" applyProtection="1">
      <alignment horizontal="center"/>
      <protection locked="0"/>
    </xf>
    <xf numFmtId="49" fontId="8" fillId="2" borderId="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" xfId="0" applyFont="1" applyBorder="1"/>
    <xf numFmtId="2" fontId="6" fillId="2" borderId="5" xfId="0" applyNumberFormat="1" applyFont="1" applyFill="1" applyBorder="1" applyAlignment="1" applyProtection="1">
      <alignment horizontal="center"/>
      <protection locked="0"/>
    </xf>
    <xf numFmtId="2" fontId="7" fillId="0" borderId="5" xfId="0" applyNumberFormat="1" applyFont="1" applyBorder="1" applyAlignment="1">
      <alignment horizontal="center"/>
    </xf>
    <xf numFmtId="0" fontId="7" fillId="0" borderId="8" xfId="0" applyFont="1" applyBorder="1"/>
    <xf numFmtId="0" fontId="6" fillId="2" borderId="5" xfId="0" applyFont="1" applyFill="1" applyBorder="1" applyAlignment="1" applyProtection="1">
      <alignment horizontal="center"/>
      <protection locked="0"/>
    </xf>
    <xf numFmtId="0" fontId="6" fillId="0" borderId="5" xfId="0" applyFont="1" applyBorder="1"/>
    <xf numFmtId="164" fontId="6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49" fontId="7" fillId="0" borderId="5" xfId="0" applyNumberFormat="1" applyFont="1" applyBorder="1"/>
    <xf numFmtId="164" fontId="6" fillId="2" borderId="5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/>
    <xf numFmtId="164" fontId="6" fillId="2" borderId="5" xfId="0" applyNumberFormat="1" applyFont="1" applyFill="1" applyBorder="1" applyAlignment="1" applyProtection="1">
      <alignment horizontal="center"/>
    </xf>
    <xf numFmtId="0" fontId="6" fillId="0" borderId="10" xfId="0" applyFont="1" applyBorder="1"/>
    <xf numFmtId="0" fontId="6" fillId="0" borderId="11" xfId="0" applyFont="1" applyBorder="1"/>
    <xf numFmtId="164" fontId="8" fillId="2" borderId="5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2" xfId="0" applyFont="1" applyBorder="1"/>
    <xf numFmtId="49" fontId="3" fillId="2" borderId="13" xfId="0" applyNumberFormat="1" applyFont="1" applyFill="1" applyBorder="1" applyProtection="1"/>
    <xf numFmtId="49" fontId="3" fillId="2" borderId="11" xfId="0" applyNumberFormat="1" applyFont="1" applyFill="1" applyBorder="1" applyProtection="1"/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7" fillId="0" borderId="14" xfId="0" applyFont="1" applyBorder="1"/>
    <xf numFmtId="0" fontId="8" fillId="0" borderId="15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Protection="1"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8" fillId="2" borderId="1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49" fontId="7" fillId="2" borderId="10" xfId="0" applyNumberFormat="1" applyFont="1" applyFill="1" applyBorder="1" applyProtection="1">
      <protection locked="0"/>
    </xf>
    <xf numFmtId="49" fontId="7" fillId="2" borderId="14" xfId="0" applyNumberFormat="1" applyFont="1" applyFill="1" applyBorder="1" applyProtection="1">
      <protection locked="0"/>
    </xf>
    <xf numFmtId="0" fontId="6" fillId="0" borderId="0" xfId="0" applyFont="1" applyFill="1" applyBorder="1"/>
    <xf numFmtId="0" fontId="7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7" xfId="0" applyFont="1" applyFill="1" applyBorder="1"/>
    <xf numFmtId="0" fontId="6" fillId="0" borderId="8" xfId="0" applyFont="1" applyBorder="1"/>
    <xf numFmtId="164" fontId="7" fillId="0" borderId="8" xfId="0" applyNumberFormat="1" applyFont="1" applyBorder="1" applyAlignment="1">
      <alignment horizontal="center"/>
    </xf>
    <xf numFmtId="0" fontId="4" fillId="3" borderId="1" xfId="0" applyFont="1" applyFill="1" applyBorder="1"/>
    <xf numFmtId="0" fontId="6" fillId="3" borderId="11" xfId="0" applyFont="1" applyFill="1" applyBorder="1"/>
    <xf numFmtId="0" fontId="8" fillId="0" borderId="9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164" fontId="15" fillId="2" borderId="5" xfId="0" applyNumberFormat="1" applyFont="1" applyFill="1" applyBorder="1" applyAlignment="1" applyProtection="1">
      <alignment horizontal="center"/>
      <protection locked="0"/>
    </xf>
    <xf numFmtId="0" fontId="16" fillId="3" borderId="5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2" fontId="7" fillId="0" borderId="0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Border="1"/>
    <xf numFmtId="164" fontId="7" fillId="0" borderId="14" xfId="0" applyNumberFormat="1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6" fontId="6" fillId="2" borderId="5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31">
    <dxf>
      <font>
        <strike val="0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="130" zoomScaleNormal="130" workbookViewId="0">
      <selection activeCell="I62" sqref="I62"/>
    </sheetView>
  </sheetViews>
  <sheetFormatPr defaultColWidth="11.44140625" defaultRowHeight="9.75" customHeight="1" x14ac:dyDescent="0.2"/>
  <cols>
    <col min="1" max="1" width="2.33203125" style="9" customWidth="1"/>
    <col min="2" max="2" width="21" style="9" customWidth="1"/>
    <col min="3" max="8" width="9.33203125" style="9" customWidth="1"/>
    <col min="9" max="10" width="10.109375" style="9" customWidth="1"/>
    <col min="11" max="16384" width="11.44140625" style="9"/>
  </cols>
  <sheetData>
    <row r="1" spans="1:10" ht="15.6" x14ac:dyDescent="0.3">
      <c r="E1" s="3" t="s">
        <v>5</v>
      </c>
    </row>
    <row r="2" spans="1:10" ht="10.199999999999999" x14ac:dyDescent="0.2">
      <c r="H2" s="14"/>
      <c r="I2" s="14"/>
      <c r="J2" s="14"/>
    </row>
    <row r="3" spans="1:10" ht="10.199999999999999" x14ac:dyDescent="0.2">
      <c r="A3" s="4" t="s">
        <v>29</v>
      </c>
      <c r="B3" s="7"/>
      <c r="C3" s="5"/>
      <c r="D3" s="51"/>
      <c r="E3" s="51"/>
      <c r="F3" s="51"/>
      <c r="G3" s="52"/>
      <c r="H3" s="14"/>
      <c r="I3" s="10" t="s">
        <v>38</v>
      </c>
      <c r="J3" s="70"/>
    </row>
    <row r="4" spans="1:10" ht="6" customHeight="1" x14ac:dyDescent="0.2">
      <c r="H4" s="14"/>
      <c r="I4" s="14"/>
      <c r="J4" s="14"/>
    </row>
    <row r="5" spans="1:10" ht="13.2" x14ac:dyDescent="0.25">
      <c r="A5" s="2" t="s">
        <v>6</v>
      </c>
      <c r="B5" s="11"/>
      <c r="C5" s="11"/>
      <c r="D5" s="11"/>
      <c r="E5" s="12" t="s">
        <v>19</v>
      </c>
      <c r="F5" s="13"/>
      <c r="G5" s="77" t="s">
        <v>7</v>
      </c>
      <c r="H5" s="53"/>
      <c r="I5" s="10" t="s">
        <v>37</v>
      </c>
      <c r="J5" s="75"/>
    </row>
    <row r="6" spans="1:10" ht="12.6" x14ac:dyDescent="0.3">
      <c r="A6" s="15"/>
      <c r="B6" s="16" t="s">
        <v>23</v>
      </c>
      <c r="C6" s="17">
        <v>1.8</v>
      </c>
      <c r="D6" s="16"/>
      <c r="E6" s="18" t="s">
        <v>3</v>
      </c>
      <c r="F6" s="18"/>
      <c r="G6" s="78" t="s">
        <v>4</v>
      </c>
      <c r="H6" s="53"/>
      <c r="I6" s="14"/>
      <c r="J6" s="74"/>
    </row>
    <row r="7" spans="1:10" ht="10.199999999999999" x14ac:dyDescent="0.2">
      <c r="A7" s="15"/>
      <c r="B7" s="16" t="s">
        <v>24</v>
      </c>
      <c r="C7" s="17">
        <v>25</v>
      </c>
      <c r="D7" s="16"/>
      <c r="E7" s="19">
        <f>C6*C7*(1+C6/10)/1.2</f>
        <v>44.25</v>
      </c>
      <c r="F7" s="19"/>
      <c r="G7" s="79">
        <f>C6*C7*(1+C6/3)*0.6</f>
        <v>43.199999999999996</v>
      </c>
      <c r="H7" s="53"/>
      <c r="I7" s="14"/>
      <c r="J7" s="14"/>
    </row>
    <row r="8" spans="1:10" ht="11.4" x14ac:dyDescent="0.2">
      <c r="A8" s="15"/>
      <c r="B8" s="16" t="s">
        <v>25</v>
      </c>
      <c r="C8" s="17"/>
      <c r="D8" s="16"/>
      <c r="E8" s="19">
        <f>C6/2*C8*(1+C6/2/10)/1.2</f>
        <v>0</v>
      </c>
      <c r="F8" s="19"/>
      <c r="G8" s="79">
        <f>C6/2*C8*(1+C6/2/3)*0.6</f>
        <v>0</v>
      </c>
      <c r="H8" s="53"/>
      <c r="I8" s="10" t="s">
        <v>34</v>
      </c>
      <c r="J8" s="71" t="s">
        <v>39</v>
      </c>
    </row>
    <row r="9" spans="1:10" ht="10.199999999999999" x14ac:dyDescent="0.2">
      <c r="A9" s="20"/>
      <c r="B9" s="21" t="s">
        <v>26</v>
      </c>
      <c r="C9" s="22">
        <f>C6*(C7+C8)</f>
        <v>45</v>
      </c>
      <c r="D9" s="23"/>
      <c r="E9" s="22">
        <f>E7+E8</f>
        <v>44.25</v>
      </c>
      <c r="F9" s="24"/>
      <c r="G9" s="83">
        <f>G7+G8</f>
        <v>43.199999999999996</v>
      </c>
      <c r="H9" s="53"/>
      <c r="I9" s="14"/>
      <c r="J9" s="14"/>
    </row>
    <row r="10" spans="1:10" ht="10.5" customHeight="1" x14ac:dyDescent="0.2">
      <c r="A10" s="15"/>
      <c r="B10" s="16"/>
      <c r="C10" s="16"/>
      <c r="D10" s="16"/>
      <c r="E10" s="16"/>
      <c r="F10" s="16"/>
      <c r="G10" s="80"/>
      <c r="I10" s="10" t="s">
        <v>33</v>
      </c>
      <c r="J10" s="71"/>
    </row>
    <row r="11" spans="1:10" ht="10.199999999999999" x14ac:dyDescent="0.2">
      <c r="A11" s="15"/>
      <c r="B11" s="76" t="s">
        <v>43</v>
      </c>
      <c r="C11" s="16"/>
      <c r="D11" s="16" t="s">
        <v>45</v>
      </c>
      <c r="E11" s="17"/>
      <c r="F11" s="16"/>
      <c r="G11" s="80"/>
      <c r="I11" s="10"/>
      <c r="J11" s="90"/>
    </row>
    <row r="12" spans="1:10" ht="10.199999999999999" x14ac:dyDescent="0.2">
      <c r="A12" s="20"/>
      <c r="B12" s="81" t="s">
        <v>44</v>
      </c>
      <c r="C12" s="23"/>
      <c r="D12" s="23" t="s">
        <v>45</v>
      </c>
      <c r="E12" s="17"/>
      <c r="F12" s="23"/>
      <c r="G12" s="82"/>
      <c r="I12" s="10"/>
      <c r="J12" s="90"/>
    </row>
    <row r="13" spans="1:10" ht="5.25" customHeight="1" x14ac:dyDescent="0.2">
      <c r="I13" s="10"/>
      <c r="J13" s="90"/>
    </row>
    <row r="14" spans="1:10" ht="13.2" x14ac:dyDescent="0.25">
      <c r="A14" s="1" t="s">
        <v>8</v>
      </c>
      <c r="B14" s="14"/>
      <c r="C14" s="8" t="s">
        <v>13</v>
      </c>
      <c r="D14" s="8" t="s">
        <v>14</v>
      </c>
      <c r="E14" s="8" t="s">
        <v>15</v>
      </c>
      <c r="F14" s="8" t="s">
        <v>16</v>
      </c>
      <c r="G14" s="8" t="s">
        <v>17</v>
      </c>
      <c r="H14" s="8" t="s">
        <v>18</v>
      </c>
    </row>
    <row r="15" spans="1:10" ht="9.75" customHeight="1" x14ac:dyDescent="0.2">
      <c r="A15" s="10"/>
      <c r="B15" s="26" t="s">
        <v>27</v>
      </c>
      <c r="C15" s="27"/>
      <c r="D15" s="27"/>
      <c r="E15" s="27" t="s">
        <v>42</v>
      </c>
      <c r="F15" s="27" t="s">
        <v>42</v>
      </c>
      <c r="G15" s="27"/>
      <c r="H15" s="27"/>
      <c r="J15" s="73" t="s">
        <v>35</v>
      </c>
    </row>
    <row r="16" spans="1:10" ht="9.75" customHeight="1" x14ac:dyDescent="0.2">
      <c r="B16" s="26" t="s">
        <v>28</v>
      </c>
      <c r="C16" s="28"/>
      <c r="D16" s="28"/>
      <c r="E16" s="28" t="s">
        <v>42</v>
      </c>
      <c r="F16" s="28" t="s">
        <v>42</v>
      </c>
      <c r="G16" s="28"/>
      <c r="H16" s="28"/>
    </row>
    <row r="17" spans="1:10" s="14" customFormat="1" ht="3.9" customHeight="1" x14ac:dyDescent="0.2">
      <c r="B17" s="29"/>
      <c r="C17" s="30"/>
      <c r="D17" s="53"/>
      <c r="E17" s="30"/>
      <c r="F17" s="54"/>
      <c r="G17" s="30"/>
      <c r="H17" s="53"/>
    </row>
    <row r="18" spans="1:10" ht="9.75" customHeight="1" x14ac:dyDescent="0.2">
      <c r="B18" s="26" t="s">
        <v>2</v>
      </c>
      <c r="C18" s="28" t="s">
        <v>74</v>
      </c>
      <c r="D18" s="28" t="s">
        <v>42</v>
      </c>
      <c r="E18" s="28"/>
      <c r="F18" s="28" t="s">
        <v>42</v>
      </c>
      <c r="G18" s="28"/>
      <c r="H18" s="28"/>
      <c r="I18" s="25" t="s">
        <v>20</v>
      </c>
      <c r="J18" s="25" t="s">
        <v>20</v>
      </c>
    </row>
    <row r="19" spans="1:10" ht="9.75" customHeight="1" x14ac:dyDescent="0.2">
      <c r="B19" s="60" t="s">
        <v>76</v>
      </c>
      <c r="C19" s="68"/>
      <c r="D19" s="68" t="s">
        <v>40</v>
      </c>
      <c r="E19" s="68" t="s">
        <v>40</v>
      </c>
      <c r="F19" s="68" t="s">
        <v>41</v>
      </c>
      <c r="G19" s="68"/>
      <c r="H19" s="68"/>
      <c r="I19" s="25" t="s">
        <v>0</v>
      </c>
      <c r="J19" s="25" t="s">
        <v>9</v>
      </c>
    </row>
    <row r="20" spans="1:10" ht="9.75" customHeight="1" x14ac:dyDescent="0.2">
      <c r="B20" s="43" t="s">
        <v>30</v>
      </c>
      <c r="C20" s="72"/>
      <c r="D20" s="72"/>
      <c r="E20" s="72"/>
      <c r="F20" s="72"/>
      <c r="G20" s="72"/>
      <c r="H20" s="72"/>
      <c r="I20" s="25"/>
      <c r="J20" s="25"/>
    </row>
    <row r="21" spans="1:10" ht="9.75" customHeight="1" x14ac:dyDescent="0.2">
      <c r="B21" s="43" t="s">
        <v>75</v>
      </c>
      <c r="C21" s="69"/>
      <c r="D21" s="69"/>
      <c r="E21" s="69"/>
      <c r="F21" s="69"/>
      <c r="G21" s="69"/>
      <c r="H21" s="69"/>
      <c r="I21" s="65" t="s">
        <v>21</v>
      </c>
      <c r="J21" s="65" t="s">
        <v>22</v>
      </c>
    </row>
    <row r="22" spans="1:10" ht="9.75" customHeight="1" x14ac:dyDescent="0.2">
      <c r="C22" s="31"/>
      <c r="D22" s="31"/>
      <c r="E22" s="31"/>
      <c r="F22" s="31"/>
      <c r="G22" s="31"/>
      <c r="H22" s="31"/>
      <c r="I22" s="49"/>
      <c r="J22" s="49"/>
    </row>
    <row r="23" spans="1:10" ht="9.75" customHeight="1" x14ac:dyDescent="0.2">
      <c r="A23" s="32"/>
      <c r="B23" s="26" t="s">
        <v>1</v>
      </c>
      <c r="C23" s="33"/>
      <c r="D23" s="33">
        <f>C23</f>
        <v>0</v>
      </c>
      <c r="E23" s="33">
        <f>D23</f>
        <v>0</v>
      </c>
      <c r="F23" s="33">
        <f>E23</f>
        <v>0</v>
      </c>
      <c r="G23" s="33"/>
      <c r="H23" s="33"/>
      <c r="I23" s="34">
        <f>SUM(C23:H23)</f>
        <v>0</v>
      </c>
      <c r="J23" s="61"/>
    </row>
    <row r="24" spans="1:10" ht="9.75" customHeight="1" x14ac:dyDescent="0.2">
      <c r="A24" s="15"/>
      <c r="B24" s="93" t="s">
        <v>82</v>
      </c>
      <c r="C24" s="96"/>
      <c r="D24" s="96">
        <f>C24</f>
        <v>0</v>
      </c>
      <c r="E24" s="96"/>
      <c r="F24" s="96"/>
      <c r="G24" s="92"/>
      <c r="H24" s="92"/>
      <c r="I24" s="91"/>
      <c r="J24" s="58"/>
    </row>
    <row r="25" spans="1:10" ht="9.75" customHeight="1" x14ac:dyDescent="0.2">
      <c r="A25" s="15"/>
      <c r="B25" s="93" t="s">
        <v>83</v>
      </c>
      <c r="C25" s="96"/>
      <c r="D25" s="96">
        <f>C25</f>
        <v>0</v>
      </c>
      <c r="E25" s="96"/>
      <c r="F25" s="96"/>
      <c r="G25" s="92"/>
      <c r="H25" s="92"/>
      <c r="I25" s="91"/>
      <c r="J25" s="58"/>
    </row>
    <row r="26" spans="1:10" ht="9.75" customHeight="1" x14ac:dyDescent="0.2">
      <c r="A26" s="15"/>
      <c r="B26" s="93" t="s">
        <v>84</v>
      </c>
      <c r="C26" s="96"/>
      <c r="D26" s="96">
        <f>C26</f>
        <v>0</v>
      </c>
      <c r="E26" s="96"/>
      <c r="F26" s="96"/>
      <c r="G26" s="92"/>
      <c r="H26" s="92"/>
      <c r="I26" s="91"/>
      <c r="J26" s="58"/>
    </row>
    <row r="27" spans="1:10" s="14" customFormat="1" ht="3.9" customHeight="1" x14ac:dyDescent="0.2">
      <c r="A27" s="55"/>
      <c r="B27" s="53"/>
      <c r="C27" s="56"/>
      <c r="D27" s="56"/>
      <c r="E27" s="56"/>
      <c r="F27" s="56"/>
      <c r="G27" s="56"/>
      <c r="H27" s="56"/>
      <c r="I27" s="57"/>
      <c r="J27" s="58"/>
    </row>
    <row r="28" spans="1:10" ht="9.75" customHeight="1" x14ac:dyDescent="0.25">
      <c r="A28" s="15"/>
      <c r="B28" s="35" t="s">
        <v>55</v>
      </c>
      <c r="C28" s="36"/>
      <c r="D28" s="36">
        <f>C28</f>
        <v>0</v>
      </c>
      <c r="E28" s="36">
        <f>D28</f>
        <v>0</v>
      </c>
      <c r="F28" s="36">
        <f>E28</f>
        <v>0</v>
      </c>
      <c r="G28" s="36"/>
      <c r="H28" s="36"/>
      <c r="I28" s="62"/>
      <c r="J28" s="58"/>
    </row>
    <row r="29" spans="1:10" ht="9.75" customHeight="1" x14ac:dyDescent="0.3">
      <c r="A29" s="15"/>
      <c r="B29" s="37" t="s">
        <v>69</v>
      </c>
      <c r="C29" s="38">
        <f t="shared" ref="C29:H29" si="0">C28*(1+C28/10)/1.2</f>
        <v>0</v>
      </c>
      <c r="D29" s="38">
        <f t="shared" si="0"/>
        <v>0</v>
      </c>
      <c r="E29" s="38">
        <f t="shared" si="0"/>
        <v>0</v>
      </c>
      <c r="F29" s="38">
        <f t="shared" si="0"/>
        <v>0</v>
      </c>
      <c r="G29" s="38">
        <f t="shared" si="0"/>
        <v>0</v>
      </c>
      <c r="H29" s="38">
        <f t="shared" si="0"/>
        <v>0</v>
      </c>
      <c r="I29" s="40">
        <f>SUM(C29:H29)</f>
        <v>0</v>
      </c>
      <c r="J29" s="39">
        <f>I29+E9</f>
        <v>44.25</v>
      </c>
    </row>
    <row r="30" spans="1:10" s="14" customFormat="1" ht="3.9" customHeight="1" x14ac:dyDescent="0.2">
      <c r="A30" s="55"/>
      <c r="B30" s="53"/>
      <c r="C30" s="56"/>
      <c r="D30" s="56"/>
      <c r="E30" s="56"/>
      <c r="F30" s="56"/>
      <c r="G30" s="56"/>
      <c r="H30" s="56"/>
      <c r="I30" s="56"/>
      <c r="J30" s="59"/>
    </row>
    <row r="31" spans="1:10" ht="9.75" customHeight="1" x14ac:dyDescent="0.2">
      <c r="A31" s="15"/>
      <c r="B31" s="41" t="s">
        <v>31</v>
      </c>
      <c r="C31" s="42" t="s">
        <v>86</v>
      </c>
      <c r="D31" s="42" t="str">
        <f>C31</f>
        <v>x</v>
      </c>
      <c r="E31" s="42" t="str">
        <f>D31</f>
        <v>x</v>
      </c>
      <c r="F31" s="42" t="str">
        <f>E31</f>
        <v>x</v>
      </c>
      <c r="G31" s="42"/>
      <c r="H31" s="42"/>
      <c r="I31" s="63"/>
      <c r="J31" s="64"/>
    </row>
    <row r="32" spans="1:10" ht="9.75" customHeight="1" x14ac:dyDescent="0.3">
      <c r="A32" s="15"/>
      <c r="B32" s="37" t="s">
        <v>71</v>
      </c>
      <c r="C32" s="38" t="e">
        <f t="shared" ref="C32:H32" si="1">C31*(1+C31/10)/1.2</f>
        <v>#VALUE!</v>
      </c>
      <c r="D32" s="38" t="e">
        <f t="shared" si="1"/>
        <v>#VALUE!</v>
      </c>
      <c r="E32" s="38" t="e">
        <f t="shared" si="1"/>
        <v>#VALUE!</v>
      </c>
      <c r="F32" s="38" t="e">
        <f t="shared" si="1"/>
        <v>#VALUE!</v>
      </c>
      <c r="G32" s="38">
        <f t="shared" si="1"/>
        <v>0</v>
      </c>
      <c r="H32" s="38">
        <f t="shared" si="1"/>
        <v>0</v>
      </c>
      <c r="I32" s="40" t="e">
        <f>SUM(C32:H32)</f>
        <v>#VALUE!</v>
      </c>
      <c r="J32" s="39" t="e">
        <f>I32+E9</f>
        <v>#VALUE!</v>
      </c>
    </row>
    <row r="33" spans="1:10" ht="9.75" customHeight="1" x14ac:dyDescent="0.2">
      <c r="A33" s="15"/>
      <c r="B33" s="41" t="s">
        <v>32</v>
      </c>
      <c r="C33" s="42" t="s">
        <v>86</v>
      </c>
      <c r="D33" s="42" t="str">
        <f>C33</f>
        <v>x</v>
      </c>
      <c r="E33" s="42" t="str">
        <f>D33</f>
        <v>x</v>
      </c>
      <c r="F33" s="42" t="str">
        <f>E33</f>
        <v>x</v>
      </c>
      <c r="G33" s="42"/>
      <c r="H33" s="42"/>
      <c r="I33" s="56"/>
      <c r="J33" s="58"/>
    </row>
    <row r="34" spans="1:10" ht="9.75" customHeight="1" x14ac:dyDescent="0.3">
      <c r="A34" s="15"/>
      <c r="B34" s="37" t="s">
        <v>72</v>
      </c>
      <c r="C34" s="38" t="e">
        <f t="shared" ref="C34:H34" si="2">C33*(1+C33/10)/1.2</f>
        <v>#VALUE!</v>
      </c>
      <c r="D34" s="38" t="e">
        <f t="shared" si="2"/>
        <v>#VALUE!</v>
      </c>
      <c r="E34" s="38" t="e">
        <f t="shared" si="2"/>
        <v>#VALUE!</v>
      </c>
      <c r="F34" s="38" t="e">
        <f t="shared" si="2"/>
        <v>#VALUE!</v>
      </c>
      <c r="G34" s="38">
        <f t="shared" si="2"/>
        <v>0</v>
      </c>
      <c r="H34" s="38">
        <f t="shared" si="2"/>
        <v>0</v>
      </c>
      <c r="I34" s="40" t="e">
        <f>SUM(C34:H34)</f>
        <v>#VALUE!</v>
      </c>
      <c r="J34" s="39" t="e">
        <f>I34+E9</f>
        <v>#VALUE!</v>
      </c>
    </row>
    <row r="35" spans="1:10" ht="9.75" customHeight="1" x14ac:dyDescent="0.2">
      <c r="A35" s="15"/>
      <c r="B35" s="43" t="s">
        <v>36</v>
      </c>
      <c r="C35" s="44" t="s">
        <v>86</v>
      </c>
      <c r="D35" s="44" t="e">
        <f>(D31+D33)/2</f>
        <v>#VALUE!</v>
      </c>
      <c r="E35" s="44" t="e">
        <f>(E31+E33)/2</f>
        <v>#VALUE!</v>
      </c>
      <c r="F35" s="44" t="e">
        <f>(F31+F33)/2</f>
        <v>#VALUE!</v>
      </c>
      <c r="G35" s="44">
        <f>(G31+G33)/2</f>
        <v>0</v>
      </c>
      <c r="H35" s="44">
        <f>(H31+H33)/2</f>
        <v>0</v>
      </c>
      <c r="I35" s="56"/>
      <c r="J35" s="58"/>
    </row>
    <row r="36" spans="1:10" ht="9.75" customHeight="1" x14ac:dyDescent="0.3">
      <c r="A36" s="45"/>
      <c r="B36" s="37" t="s">
        <v>73</v>
      </c>
      <c r="C36" s="38" t="e">
        <f t="shared" ref="C36:H36" si="3">C35*(1+C35/10)/1.2</f>
        <v>#VALUE!</v>
      </c>
      <c r="D36" s="38" t="e">
        <f t="shared" si="3"/>
        <v>#VALUE!</v>
      </c>
      <c r="E36" s="38" t="e">
        <f t="shared" si="3"/>
        <v>#VALUE!</v>
      </c>
      <c r="F36" s="38" t="e">
        <f t="shared" si="3"/>
        <v>#VALUE!</v>
      </c>
      <c r="G36" s="38">
        <f t="shared" si="3"/>
        <v>0</v>
      </c>
      <c r="H36" s="38">
        <f t="shared" si="3"/>
        <v>0</v>
      </c>
      <c r="I36" s="40" t="e">
        <f>SUM(C36:H36)</f>
        <v>#VALUE!</v>
      </c>
      <c r="J36" s="39" t="e">
        <f>I36+E9</f>
        <v>#VALUE!</v>
      </c>
    </row>
    <row r="37" spans="1:10" ht="9.75" customHeight="1" x14ac:dyDescent="0.2">
      <c r="A37" s="16"/>
      <c r="B37" s="16"/>
      <c r="C37" s="19"/>
      <c r="D37" s="19"/>
      <c r="E37" s="19"/>
      <c r="F37" s="19"/>
      <c r="G37" s="19"/>
      <c r="H37" s="19"/>
      <c r="I37" s="54"/>
      <c r="J37" s="30"/>
    </row>
    <row r="38" spans="1:10" ht="12" x14ac:dyDescent="0.25">
      <c r="A38" s="6" t="s">
        <v>77</v>
      </c>
      <c r="B38" s="46"/>
      <c r="C38" s="17"/>
      <c r="D38" s="17">
        <v>0</v>
      </c>
      <c r="E38" s="17"/>
      <c r="F38" s="17"/>
      <c r="G38" s="36"/>
      <c r="H38" s="36"/>
      <c r="I38" s="66">
        <f>AVERAGE(C38:H38)</f>
        <v>0</v>
      </c>
      <c r="J38" s="67">
        <f>STDEVP(C38:H38)</f>
        <v>0</v>
      </c>
    </row>
    <row r="39" spans="1:10" ht="9.75" customHeight="1" x14ac:dyDescent="0.25">
      <c r="A39" s="15"/>
      <c r="B39" s="26" t="s">
        <v>56</v>
      </c>
      <c r="C39" s="47"/>
      <c r="D39" s="47">
        <f>C39</f>
        <v>0</v>
      </c>
      <c r="E39" s="47">
        <f>D39</f>
        <v>0</v>
      </c>
      <c r="F39" s="47">
        <f>E39</f>
        <v>0</v>
      </c>
      <c r="G39" s="42"/>
      <c r="H39" s="42"/>
      <c r="I39" s="56"/>
      <c r="J39" s="58"/>
    </row>
    <row r="40" spans="1:10" ht="9.75" customHeight="1" x14ac:dyDescent="0.3">
      <c r="A40" s="15"/>
      <c r="B40" s="37" t="s">
        <v>58</v>
      </c>
      <c r="C40" s="38">
        <f t="shared" ref="C40:H40" si="4">C39*(1+C39/10)/1.2</f>
        <v>0</v>
      </c>
      <c r="D40" s="38">
        <f t="shared" si="4"/>
        <v>0</v>
      </c>
      <c r="E40" s="38">
        <f t="shared" si="4"/>
        <v>0</v>
      </c>
      <c r="F40" s="38">
        <f t="shared" si="4"/>
        <v>0</v>
      </c>
      <c r="G40" s="38">
        <f t="shared" si="4"/>
        <v>0</v>
      </c>
      <c r="H40" s="38">
        <f t="shared" si="4"/>
        <v>0</v>
      </c>
      <c r="I40" s="40">
        <f>SUM(C40:H40)</f>
        <v>0</v>
      </c>
      <c r="J40" s="39">
        <f>I40+E$9</f>
        <v>44.25</v>
      </c>
    </row>
    <row r="41" spans="1:10" s="14" customFormat="1" ht="6" customHeight="1" x14ac:dyDescent="0.2">
      <c r="C41" s="48"/>
      <c r="D41" s="48"/>
      <c r="E41" s="48"/>
      <c r="F41" s="48"/>
      <c r="G41" s="48"/>
      <c r="H41" s="48"/>
      <c r="I41" s="48"/>
      <c r="J41" s="48"/>
    </row>
    <row r="42" spans="1:10" ht="12" x14ac:dyDescent="0.25">
      <c r="A42" s="6" t="s">
        <v>54</v>
      </c>
      <c r="B42" s="46"/>
      <c r="C42" s="17"/>
      <c r="D42" s="33">
        <f>C42</f>
        <v>0</v>
      </c>
      <c r="E42" s="17"/>
      <c r="F42" s="17"/>
      <c r="G42" s="36"/>
      <c r="H42" s="36"/>
      <c r="I42" s="66">
        <f>AVERAGE(C42:H42)</f>
        <v>0</v>
      </c>
      <c r="J42" s="67">
        <f>STDEVP(C42:H42)</f>
        <v>0</v>
      </c>
    </row>
    <row r="43" spans="1:10" ht="9.75" customHeight="1" x14ac:dyDescent="0.25">
      <c r="A43" s="15"/>
      <c r="B43" s="26" t="s">
        <v>56</v>
      </c>
      <c r="C43" s="47"/>
      <c r="D43" s="47">
        <f>C43</f>
        <v>0</v>
      </c>
      <c r="E43" s="47">
        <f>D43</f>
        <v>0</v>
      </c>
      <c r="F43" s="47">
        <f>E43</f>
        <v>0</v>
      </c>
      <c r="G43" s="42"/>
      <c r="H43" s="42"/>
      <c r="I43" s="56"/>
      <c r="J43" s="58"/>
    </row>
    <row r="44" spans="1:10" ht="9.75" customHeight="1" x14ac:dyDescent="0.3">
      <c r="A44" s="15"/>
      <c r="B44" s="37" t="s">
        <v>59</v>
      </c>
      <c r="C44" s="38">
        <f t="shared" ref="C44:H44" si="5">C43*(1+C43/10)/1.2</f>
        <v>0</v>
      </c>
      <c r="D44" s="38">
        <f t="shared" si="5"/>
        <v>0</v>
      </c>
      <c r="E44" s="38">
        <f t="shared" si="5"/>
        <v>0</v>
      </c>
      <c r="F44" s="38">
        <f t="shared" si="5"/>
        <v>0</v>
      </c>
      <c r="G44" s="38">
        <f t="shared" si="5"/>
        <v>0</v>
      </c>
      <c r="H44" s="38">
        <f t="shared" si="5"/>
        <v>0</v>
      </c>
      <c r="I44" s="40">
        <f>SUM(C44:H44)</f>
        <v>0</v>
      </c>
      <c r="J44" s="39">
        <f>I44+E$9</f>
        <v>44.25</v>
      </c>
    </row>
    <row r="45" spans="1:10" ht="9.75" customHeight="1" x14ac:dyDescent="0.25">
      <c r="A45" s="15"/>
      <c r="B45" s="26" t="s">
        <v>57</v>
      </c>
      <c r="C45" s="47"/>
      <c r="D45" s="47">
        <f>C45</f>
        <v>0</v>
      </c>
      <c r="E45" s="47">
        <f>D45</f>
        <v>0</v>
      </c>
      <c r="F45" s="47">
        <f>E45</f>
        <v>0</v>
      </c>
      <c r="G45" s="42"/>
      <c r="H45" s="42"/>
      <c r="I45" s="56"/>
      <c r="J45" s="58"/>
    </row>
    <row r="46" spans="1:10" ht="9.75" customHeight="1" x14ac:dyDescent="0.3">
      <c r="A46" s="15"/>
      <c r="B46" s="37" t="s">
        <v>60</v>
      </c>
      <c r="C46" s="38">
        <f t="shared" ref="C46:H46" si="6">C45*(1+C45/10)/1.2</f>
        <v>0</v>
      </c>
      <c r="D46" s="38">
        <f t="shared" si="6"/>
        <v>0</v>
      </c>
      <c r="E46" s="38">
        <f t="shared" si="6"/>
        <v>0</v>
      </c>
      <c r="F46" s="38">
        <f t="shared" si="6"/>
        <v>0</v>
      </c>
      <c r="G46" s="38">
        <f t="shared" si="6"/>
        <v>0</v>
      </c>
      <c r="H46" s="38">
        <f t="shared" si="6"/>
        <v>0</v>
      </c>
      <c r="I46" s="40">
        <f>SUM(C46:H46)</f>
        <v>0</v>
      </c>
      <c r="J46" s="39">
        <f>I46+E$9</f>
        <v>44.25</v>
      </c>
    </row>
    <row r="47" spans="1:10" ht="9.75" customHeight="1" x14ac:dyDescent="0.25">
      <c r="A47" s="15"/>
      <c r="B47" s="26" t="s">
        <v>62</v>
      </c>
      <c r="C47" s="47"/>
      <c r="D47" s="47">
        <f>C47</f>
        <v>0</v>
      </c>
      <c r="E47" s="47">
        <f>D47</f>
        <v>0</v>
      </c>
      <c r="F47" s="47">
        <f>E47</f>
        <v>0</v>
      </c>
      <c r="G47" s="42"/>
      <c r="H47" s="42"/>
      <c r="I47" s="56"/>
      <c r="J47" s="58"/>
    </row>
    <row r="48" spans="1:10" ht="9.75" customHeight="1" x14ac:dyDescent="0.3">
      <c r="A48" s="15"/>
      <c r="B48" s="37" t="s">
        <v>61</v>
      </c>
      <c r="C48" s="38">
        <f t="shared" ref="C48:H48" si="7">C47*(1+C47/10)/1.2</f>
        <v>0</v>
      </c>
      <c r="D48" s="38">
        <f t="shared" si="7"/>
        <v>0</v>
      </c>
      <c r="E48" s="38">
        <f t="shared" si="7"/>
        <v>0</v>
      </c>
      <c r="F48" s="38">
        <f t="shared" si="7"/>
        <v>0</v>
      </c>
      <c r="G48" s="38">
        <f t="shared" si="7"/>
        <v>0</v>
      </c>
      <c r="H48" s="38">
        <f t="shared" si="7"/>
        <v>0</v>
      </c>
      <c r="I48" s="40">
        <f>SUM(C48:H48)</f>
        <v>0</v>
      </c>
      <c r="J48" s="39">
        <f>I48+E9</f>
        <v>44.25</v>
      </c>
    </row>
    <row r="49" spans="1:10" ht="9.75" customHeight="1" x14ac:dyDescent="0.2">
      <c r="A49" s="16"/>
      <c r="B49" s="16"/>
      <c r="C49" s="19"/>
      <c r="D49" s="19"/>
      <c r="E49" s="19"/>
      <c r="F49" s="19"/>
      <c r="G49" s="19"/>
      <c r="H49" s="19"/>
      <c r="I49" s="54"/>
      <c r="J49" s="30"/>
    </row>
    <row r="50" spans="1:10" ht="12" x14ac:dyDescent="0.25">
      <c r="A50" s="6" t="s">
        <v>80</v>
      </c>
      <c r="B50" s="46"/>
      <c r="C50" s="17"/>
      <c r="D50" s="17">
        <v>0</v>
      </c>
      <c r="E50" s="17"/>
      <c r="F50" s="17"/>
      <c r="G50" s="36"/>
      <c r="H50" s="36"/>
      <c r="I50" s="66">
        <f>AVERAGE(C50:H50)</f>
        <v>0</v>
      </c>
      <c r="J50" s="67">
        <f>STDEVP(C50:H50)</f>
        <v>0</v>
      </c>
    </row>
    <row r="51" spans="1:10" ht="9.75" customHeight="1" x14ac:dyDescent="0.25">
      <c r="A51" s="15"/>
      <c r="B51" s="26" t="s">
        <v>56</v>
      </c>
      <c r="C51" s="47"/>
      <c r="D51" s="47">
        <f>C51</f>
        <v>0</v>
      </c>
      <c r="E51" s="47">
        <f>D51</f>
        <v>0</v>
      </c>
      <c r="F51" s="47">
        <f>E51</f>
        <v>0</v>
      </c>
      <c r="G51" s="42"/>
      <c r="H51" s="42"/>
      <c r="I51" s="56"/>
      <c r="J51" s="58"/>
    </row>
    <row r="52" spans="1:10" ht="9.75" customHeight="1" x14ac:dyDescent="0.3">
      <c r="A52" s="15"/>
      <c r="B52" s="37" t="s">
        <v>59</v>
      </c>
      <c r="C52" s="38">
        <f t="shared" ref="C52:H52" si="8">C51*(1+C51/10)/1.2</f>
        <v>0</v>
      </c>
      <c r="D52" s="38">
        <f t="shared" si="8"/>
        <v>0</v>
      </c>
      <c r="E52" s="38">
        <f t="shared" si="8"/>
        <v>0</v>
      </c>
      <c r="F52" s="38">
        <f t="shared" si="8"/>
        <v>0</v>
      </c>
      <c r="G52" s="38">
        <f t="shared" si="8"/>
        <v>0</v>
      </c>
      <c r="H52" s="38">
        <f t="shared" si="8"/>
        <v>0</v>
      </c>
      <c r="I52" s="40">
        <f>SUM(C52:H52)</f>
        <v>0</v>
      </c>
      <c r="J52" s="39">
        <f>I52+E$9</f>
        <v>44.25</v>
      </c>
    </row>
    <row r="53" spans="1:10" ht="9.75" customHeight="1" x14ac:dyDescent="0.25">
      <c r="A53" s="15"/>
      <c r="B53" s="26" t="s">
        <v>57</v>
      </c>
      <c r="C53" s="47"/>
      <c r="D53" s="47">
        <f>C53</f>
        <v>0</v>
      </c>
      <c r="E53" s="47">
        <f>D53</f>
        <v>0</v>
      </c>
      <c r="F53" s="47">
        <f>E53</f>
        <v>0</v>
      </c>
      <c r="G53" s="42"/>
      <c r="H53" s="42"/>
      <c r="I53" s="56"/>
      <c r="J53" s="58"/>
    </row>
    <row r="54" spans="1:10" ht="9.75" customHeight="1" x14ac:dyDescent="0.3">
      <c r="A54" s="15"/>
      <c r="B54" s="37" t="s">
        <v>60</v>
      </c>
      <c r="C54" s="38">
        <f t="shared" ref="C54:H54" si="9">C53*(1+C53/10)/1.2</f>
        <v>0</v>
      </c>
      <c r="D54" s="38">
        <f t="shared" si="9"/>
        <v>0</v>
      </c>
      <c r="E54" s="38">
        <f t="shared" si="9"/>
        <v>0</v>
      </c>
      <c r="F54" s="38">
        <f t="shared" si="9"/>
        <v>0</v>
      </c>
      <c r="G54" s="38">
        <f t="shared" si="9"/>
        <v>0</v>
      </c>
      <c r="H54" s="38">
        <f t="shared" si="9"/>
        <v>0</v>
      </c>
      <c r="I54" s="40">
        <f>SUM(C54:H54)</f>
        <v>0</v>
      </c>
      <c r="J54" s="39">
        <f>I54+E$9</f>
        <v>44.25</v>
      </c>
    </row>
    <row r="56" spans="1:10" ht="11.4" x14ac:dyDescent="0.2">
      <c r="A56" s="6" t="s">
        <v>10</v>
      </c>
      <c r="B56" s="46"/>
      <c r="C56" s="36"/>
      <c r="D56" s="36">
        <f>C56</f>
        <v>0</v>
      </c>
      <c r="E56" s="36"/>
      <c r="F56" s="36"/>
      <c r="G56" s="36"/>
      <c r="H56" s="36"/>
      <c r="I56" s="66">
        <f>AVERAGE(C56:H56)</f>
        <v>0</v>
      </c>
      <c r="J56" s="67">
        <f>STDEVP(C56:H56)</f>
        <v>0</v>
      </c>
    </row>
    <row r="57" spans="1:10" ht="9.75" customHeight="1" x14ac:dyDescent="0.2">
      <c r="A57" s="15"/>
      <c r="B57" s="26" t="s">
        <v>78</v>
      </c>
      <c r="C57" s="42"/>
      <c r="D57" s="47">
        <f>C57</f>
        <v>0</v>
      </c>
      <c r="E57" s="47">
        <f>D57</f>
        <v>0</v>
      </c>
      <c r="F57" s="47">
        <f>E57</f>
        <v>0</v>
      </c>
      <c r="G57" s="42"/>
      <c r="H57" s="42"/>
      <c r="I57" s="56"/>
      <c r="J57" s="58"/>
    </row>
    <row r="58" spans="1:10" ht="9.75" customHeight="1" x14ac:dyDescent="0.3">
      <c r="A58" s="15"/>
      <c r="B58" s="37" t="s">
        <v>70</v>
      </c>
      <c r="C58" s="38">
        <f t="shared" ref="C58:H58" si="10">C57*(1+C57/3)*0.6</f>
        <v>0</v>
      </c>
      <c r="D58" s="38">
        <f t="shared" si="10"/>
        <v>0</v>
      </c>
      <c r="E58" s="38">
        <f t="shared" si="10"/>
        <v>0</v>
      </c>
      <c r="F58" s="38">
        <f t="shared" si="10"/>
        <v>0</v>
      </c>
      <c r="G58" s="38">
        <f t="shared" si="10"/>
        <v>0</v>
      </c>
      <c r="H58" s="38">
        <f t="shared" si="10"/>
        <v>0</v>
      </c>
      <c r="I58" s="40">
        <f>SUM(C58:H58)</f>
        <v>0</v>
      </c>
      <c r="J58" s="39">
        <f>I58+G9</f>
        <v>43.199999999999996</v>
      </c>
    </row>
    <row r="59" spans="1:10" ht="9.75" customHeight="1" x14ac:dyDescent="0.25">
      <c r="A59" s="15"/>
      <c r="B59" s="26" t="s">
        <v>63</v>
      </c>
      <c r="C59" s="42"/>
      <c r="D59" s="47">
        <f>C59</f>
        <v>0</v>
      </c>
      <c r="E59" s="47">
        <f>D59</f>
        <v>0</v>
      </c>
      <c r="F59" s="47">
        <f>E59</f>
        <v>0</v>
      </c>
      <c r="G59" s="42"/>
      <c r="H59" s="42"/>
      <c r="I59" s="56"/>
      <c r="J59" s="58"/>
    </row>
    <row r="60" spans="1:10" ht="9.75" customHeight="1" x14ac:dyDescent="0.3">
      <c r="A60" s="15"/>
      <c r="B60" s="37" t="s">
        <v>64</v>
      </c>
      <c r="C60" s="38">
        <f t="shared" ref="C60:H60" si="11">C59*(1+C59/3)*0.6</f>
        <v>0</v>
      </c>
      <c r="D60" s="38">
        <f t="shared" si="11"/>
        <v>0</v>
      </c>
      <c r="E60" s="38">
        <f t="shared" si="11"/>
        <v>0</v>
      </c>
      <c r="F60" s="38">
        <f t="shared" si="11"/>
        <v>0</v>
      </c>
      <c r="G60" s="38">
        <f t="shared" si="11"/>
        <v>0</v>
      </c>
      <c r="H60" s="38">
        <f t="shared" si="11"/>
        <v>0</v>
      </c>
      <c r="I60" s="40">
        <f>SUM(C60:H60)</f>
        <v>0</v>
      </c>
      <c r="J60" s="40">
        <f>I60+G9</f>
        <v>43.199999999999996</v>
      </c>
    </row>
    <row r="61" spans="1:10" ht="9.75" customHeight="1" x14ac:dyDescent="0.25">
      <c r="A61" s="15"/>
      <c r="B61" s="26" t="s">
        <v>65</v>
      </c>
      <c r="C61" s="42"/>
      <c r="D61" s="47">
        <f>C61</f>
        <v>0</v>
      </c>
      <c r="E61" s="47">
        <f>D61</f>
        <v>0</v>
      </c>
      <c r="F61" s="47">
        <f>E61</f>
        <v>0</v>
      </c>
      <c r="G61" s="42"/>
      <c r="H61" s="42"/>
      <c r="I61" s="56"/>
      <c r="J61" s="58"/>
    </row>
    <row r="62" spans="1:10" ht="9.75" customHeight="1" x14ac:dyDescent="0.3">
      <c r="A62" s="20"/>
      <c r="B62" s="37" t="s">
        <v>67</v>
      </c>
      <c r="C62" s="38">
        <f t="shared" ref="C62:H62" si="12">C61*(1+C61/3)*0.6</f>
        <v>0</v>
      </c>
      <c r="D62" s="38">
        <f t="shared" si="12"/>
        <v>0</v>
      </c>
      <c r="E62" s="38">
        <f t="shared" si="12"/>
        <v>0</v>
      </c>
      <c r="F62" s="38">
        <f t="shared" si="12"/>
        <v>0</v>
      </c>
      <c r="G62" s="38">
        <f t="shared" si="12"/>
        <v>0</v>
      </c>
      <c r="H62" s="38">
        <f t="shared" si="12"/>
        <v>0</v>
      </c>
      <c r="I62" s="40">
        <f>SUM(C62:H62)</f>
        <v>0</v>
      </c>
      <c r="J62" s="39">
        <f>I62+G9</f>
        <v>43.199999999999996</v>
      </c>
    </row>
    <row r="63" spans="1:10" s="14" customFormat="1" ht="6" customHeight="1" x14ac:dyDescent="0.2">
      <c r="C63" s="48"/>
      <c r="D63" s="48"/>
      <c r="E63" s="48"/>
      <c r="F63" s="48"/>
      <c r="G63" s="48"/>
      <c r="H63" s="48"/>
      <c r="I63" s="48"/>
      <c r="J63" s="48"/>
    </row>
    <row r="64" spans="1:10" ht="11.4" x14ac:dyDescent="0.2">
      <c r="A64" s="6" t="s">
        <v>11</v>
      </c>
      <c r="B64" s="46"/>
      <c r="C64" s="36"/>
      <c r="D64" s="36">
        <f>C64</f>
        <v>0</v>
      </c>
      <c r="E64" s="36"/>
      <c r="F64" s="36"/>
      <c r="G64" s="36"/>
      <c r="H64" s="36"/>
      <c r="I64" s="66">
        <f>AVERAGE(C64:H64)</f>
        <v>0</v>
      </c>
      <c r="J64" s="67">
        <f>STDEVP(C64:H64)</f>
        <v>0</v>
      </c>
    </row>
    <row r="65" spans="1:10" ht="9.75" customHeight="1" x14ac:dyDescent="0.2">
      <c r="A65" s="15"/>
      <c r="B65" s="26" t="s">
        <v>79</v>
      </c>
      <c r="C65" s="42"/>
      <c r="D65" s="47">
        <f>C65</f>
        <v>0</v>
      </c>
      <c r="E65" s="47">
        <f>D65</f>
        <v>0</v>
      </c>
      <c r="F65" s="47">
        <f>E65</f>
        <v>0</v>
      </c>
      <c r="G65" s="42"/>
      <c r="H65" s="42"/>
      <c r="I65" s="56"/>
      <c r="J65" s="58"/>
    </row>
    <row r="66" spans="1:10" ht="9.75" customHeight="1" x14ac:dyDescent="0.3">
      <c r="A66" s="15"/>
      <c r="B66" s="37" t="s">
        <v>70</v>
      </c>
      <c r="C66" s="38">
        <f t="shared" ref="C66:H66" si="13">C65*(1+C65/3)*0.6</f>
        <v>0</v>
      </c>
      <c r="D66" s="38">
        <f t="shared" si="13"/>
        <v>0</v>
      </c>
      <c r="E66" s="38">
        <f t="shared" si="13"/>
        <v>0</v>
      </c>
      <c r="F66" s="38">
        <f t="shared" si="13"/>
        <v>0</v>
      </c>
      <c r="G66" s="38">
        <f t="shared" si="13"/>
        <v>0</v>
      </c>
      <c r="H66" s="38">
        <f t="shared" si="13"/>
        <v>0</v>
      </c>
      <c r="I66" s="40">
        <f>SUM(C66:H66)</f>
        <v>0</v>
      </c>
      <c r="J66" s="39">
        <f>I66+G9</f>
        <v>43.199999999999996</v>
      </c>
    </row>
    <row r="67" spans="1:10" ht="9.75" customHeight="1" x14ac:dyDescent="0.25">
      <c r="A67" s="15"/>
      <c r="B67" s="26" t="s">
        <v>63</v>
      </c>
      <c r="C67" s="42"/>
      <c r="D67" s="47">
        <f>C67</f>
        <v>0</v>
      </c>
      <c r="E67" s="47">
        <f>D67</f>
        <v>0</v>
      </c>
      <c r="F67" s="47">
        <f>E67</f>
        <v>0</v>
      </c>
      <c r="G67" s="42"/>
      <c r="H67" s="42"/>
      <c r="I67" s="56"/>
      <c r="J67" s="58"/>
    </row>
    <row r="68" spans="1:10" ht="9.75" customHeight="1" x14ac:dyDescent="0.3">
      <c r="A68" s="15"/>
      <c r="B68" s="37" t="s">
        <v>64</v>
      </c>
      <c r="C68" s="38">
        <f t="shared" ref="C68:H68" si="14">C67*(1+C67/3)*0.6</f>
        <v>0</v>
      </c>
      <c r="D68" s="38">
        <f t="shared" si="14"/>
        <v>0</v>
      </c>
      <c r="E68" s="38">
        <f t="shared" si="14"/>
        <v>0</v>
      </c>
      <c r="F68" s="38">
        <f t="shared" si="14"/>
        <v>0</v>
      </c>
      <c r="G68" s="38">
        <f t="shared" si="14"/>
        <v>0</v>
      </c>
      <c r="H68" s="38">
        <f t="shared" si="14"/>
        <v>0</v>
      </c>
      <c r="I68" s="40">
        <f>SUM(C68:H68)</f>
        <v>0</v>
      </c>
      <c r="J68" s="40">
        <f>I68+G9</f>
        <v>43.199999999999996</v>
      </c>
    </row>
    <row r="69" spans="1:10" ht="9.75" customHeight="1" x14ac:dyDescent="0.25">
      <c r="A69" s="50"/>
      <c r="B69" s="26" t="s">
        <v>65</v>
      </c>
      <c r="C69" s="42"/>
      <c r="D69" s="47">
        <f>C69</f>
        <v>0</v>
      </c>
      <c r="E69" s="47">
        <f>D69</f>
        <v>0</v>
      </c>
      <c r="F69" s="47">
        <f>E69</f>
        <v>0</v>
      </c>
      <c r="G69" s="42"/>
      <c r="H69" s="42"/>
      <c r="I69" s="56"/>
      <c r="J69" s="58"/>
    </row>
    <row r="70" spans="1:10" ht="9.75" customHeight="1" x14ac:dyDescent="0.3">
      <c r="A70" s="20"/>
      <c r="B70" s="37" t="s">
        <v>67</v>
      </c>
      <c r="C70" s="38">
        <f t="shared" ref="C70:H70" si="15">C69*(1+C69/3)*0.6</f>
        <v>0</v>
      </c>
      <c r="D70" s="38">
        <f t="shared" si="15"/>
        <v>0</v>
      </c>
      <c r="E70" s="38">
        <f t="shared" si="15"/>
        <v>0</v>
      </c>
      <c r="F70" s="38">
        <f t="shared" si="15"/>
        <v>0</v>
      </c>
      <c r="G70" s="38">
        <f t="shared" si="15"/>
        <v>0</v>
      </c>
      <c r="H70" s="38">
        <f t="shared" si="15"/>
        <v>0</v>
      </c>
      <c r="I70" s="40">
        <f>SUM(C70:H70)</f>
        <v>0</v>
      </c>
      <c r="J70" s="39">
        <f>I70+G9</f>
        <v>43.199999999999996</v>
      </c>
    </row>
    <row r="71" spans="1:10" s="14" customFormat="1" ht="6" customHeight="1" x14ac:dyDescent="0.2">
      <c r="C71" s="48"/>
      <c r="D71" s="48"/>
      <c r="E71" s="48"/>
      <c r="F71" s="48"/>
      <c r="G71" s="48"/>
      <c r="H71" s="48"/>
      <c r="I71" s="48"/>
      <c r="J71" s="48"/>
    </row>
    <row r="72" spans="1:10" ht="11.4" x14ac:dyDescent="0.2">
      <c r="A72" s="6" t="s">
        <v>12</v>
      </c>
      <c r="B72" s="46"/>
      <c r="C72" s="36"/>
      <c r="D72" s="36">
        <f>C72</f>
        <v>0</v>
      </c>
      <c r="E72" s="36"/>
      <c r="F72" s="36"/>
      <c r="G72" s="36"/>
      <c r="H72" s="36"/>
      <c r="I72" s="66">
        <f>AVERAGE(C72:H72)</f>
        <v>0</v>
      </c>
      <c r="J72" s="67">
        <f>STDEVP(C72:H72)</f>
        <v>0</v>
      </c>
    </row>
    <row r="73" spans="1:10" ht="9.75" customHeight="1" x14ac:dyDescent="0.25">
      <c r="A73" s="15"/>
      <c r="B73" s="26" t="s">
        <v>63</v>
      </c>
      <c r="C73" s="42"/>
      <c r="D73" s="47">
        <f>C73</f>
        <v>0</v>
      </c>
      <c r="E73" s="47">
        <f>D73</f>
        <v>0</v>
      </c>
      <c r="F73" s="47">
        <f>E73</f>
        <v>0</v>
      </c>
      <c r="G73" s="42"/>
      <c r="H73" s="42"/>
      <c r="I73" s="56"/>
      <c r="J73" s="58"/>
    </row>
    <row r="74" spans="1:10" ht="9.75" customHeight="1" x14ac:dyDescent="0.3">
      <c r="A74" s="15"/>
      <c r="B74" s="37" t="s">
        <v>64</v>
      </c>
      <c r="C74" s="38">
        <f t="shared" ref="C74:H74" si="16">C73*(1+C73/3)*0.6</f>
        <v>0</v>
      </c>
      <c r="D74" s="38">
        <f t="shared" si="16"/>
        <v>0</v>
      </c>
      <c r="E74" s="38">
        <f t="shared" si="16"/>
        <v>0</v>
      </c>
      <c r="F74" s="38">
        <f t="shared" si="16"/>
        <v>0</v>
      </c>
      <c r="G74" s="38">
        <f t="shared" si="16"/>
        <v>0</v>
      </c>
      <c r="H74" s="38">
        <f t="shared" si="16"/>
        <v>0</v>
      </c>
      <c r="I74" s="40">
        <f>SUM(C74:H74)</f>
        <v>0</v>
      </c>
      <c r="J74" s="40">
        <f>I74+G9</f>
        <v>43.199999999999996</v>
      </c>
    </row>
    <row r="75" spans="1:10" ht="9.75" customHeight="1" x14ac:dyDescent="0.25">
      <c r="A75" s="15"/>
      <c r="B75" s="26" t="s">
        <v>65</v>
      </c>
      <c r="C75" s="42"/>
      <c r="D75" s="47">
        <f>C75</f>
        <v>0</v>
      </c>
      <c r="E75" s="47">
        <f>D75</f>
        <v>0</v>
      </c>
      <c r="F75" s="47">
        <f>E75</f>
        <v>0</v>
      </c>
      <c r="G75" s="42"/>
      <c r="H75" s="42"/>
      <c r="I75" s="56"/>
      <c r="J75" s="58"/>
    </row>
    <row r="76" spans="1:10" ht="9.75" customHeight="1" x14ac:dyDescent="0.3">
      <c r="A76" s="20"/>
      <c r="B76" s="37" t="s">
        <v>66</v>
      </c>
      <c r="C76" s="38">
        <f t="shared" ref="C76:H76" si="17">C75*(1+C75/3)*0.6</f>
        <v>0</v>
      </c>
      <c r="D76" s="38">
        <f t="shared" si="17"/>
        <v>0</v>
      </c>
      <c r="E76" s="38">
        <f t="shared" si="17"/>
        <v>0</v>
      </c>
      <c r="F76" s="38">
        <f t="shared" si="17"/>
        <v>0</v>
      </c>
      <c r="G76" s="38">
        <f t="shared" si="17"/>
        <v>0</v>
      </c>
      <c r="H76" s="38">
        <f t="shared" si="17"/>
        <v>0</v>
      </c>
      <c r="I76" s="40">
        <f>SUM(C76:H76)</f>
        <v>0</v>
      </c>
      <c r="J76" s="39">
        <f>I76+G9</f>
        <v>43.199999999999996</v>
      </c>
    </row>
    <row r="77" spans="1:10" ht="9.75" customHeight="1" x14ac:dyDescent="0.2">
      <c r="I77" s="14"/>
      <c r="J77" s="14"/>
    </row>
    <row r="78" spans="1:10" ht="11.4" x14ac:dyDescent="0.2">
      <c r="A78" s="6" t="s">
        <v>48</v>
      </c>
      <c r="B78" s="46"/>
      <c r="C78" s="36"/>
      <c r="D78" s="36">
        <f>C78</f>
        <v>0</v>
      </c>
      <c r="E78" s="36"/>
      <c r="F78" s="36"/>
      <c r="G78" s="36"/>
      <c r="H78" s="36"/>
      <c r="I78" s="66">
        <f>AVERAGE(C78:H78)</f>
        <v>0</v>
      </c>
      <c r="J78" s="67">
        <f>STDEVP(C78:H78)</f>
        <v>0</v>
      </c>
    </row>
    <row r="79" spans="1:10" ht="9.75" customHeight="1" x14ac:dyDescent="0.25">
      <c r="A79" s="15"/>
      <c r="B79" s="26" t="s">
        <v>63</v>
      </c>
      <c r="C79" s="42"/>
      <c r="D79" s="47">
        <f>C79</f>
        <v>0</v>
      </c>
      <c r="E79" s="47">
        <f>D79</f>
        <v>0</v>
      </c>
      <c r="F79" s="47">
        <f>E79</f>
        <v>0</v>
      </c>
      <c r="G79" s="42"/>
      <c r="H79" s="42"/>
      <c r="I79" s="56"/>
      <c r="J79" s="58"/>
    </row>
    <row r="80" spans="1:10" ht="9.75" customHeight="1" x14ac:dyDescent="0.3">
      <c r="A80" s="15"/>
      <c r="B80" s="37" t="s">
        <v>64</v>
      </c>
      <c r="C80" s="38">
        <f t="shared" ref="C80:H80" si="18">C79*(1+C79/3)*0.6</f>
        <v>0</v>
      </c>
      <c r="D80" s="38">
        <f t="shared" si="18"/>
        <v>0</v>
      </c>
      <c r="E80" s="38">
        <f t="shared" si="18"/>
        <v>0</v>
      </c>
      <c r="F80" s="38">
        <f t="shared" si="18"/>
        <v>0</v>
      </c>
      <c r="G80" s="38">
        <f t="shared" si="18"/>
        <v>0</v>
      </c>
      <c r="H80" s="38">
        <f t="shared" si="18"/>
        <v>0</v>
      </c>
      <c r="I80" s="40">
        <f>SUM(C80:H80)</f>
        <v>0</v>
      </c>
      <c r="J80" s="40">
        <f>I80+G9</f>
        <v>43.199999999999996</v>
      </c>
    </row>
    <row r="81" spans="1:10" ht="9.75" customHeight="1" x14ac:dyDescent="0.25">
      <c r="A81" s="15"/>
      <c r="B81" s="26" t="s">
        <v>65</v>
      </c>
      <c r="C81" s="42"/>
      <c r="D81" s="42">
        <f>C81</f>
        <v>0</v>
      </c>
      <c r="E81" s="42">
        <f>D81</f>
        <v>0</v>
      </c>
      <c r="F81" s="42">
        <f>E81</f>
        <v>0</v>
      </c>
      <c r="G81" s="42"/>
      <c r="H81" s="42"/>
      <c r="I81" s="56"/>
      <c r="J81" s="58"/>
    </row>
    <row r="82" spans="1:10" ht="9.75" customHeight="1" x14ac:dyDescent="0.3">
      <c r="A82" s="20"/>
      <c r="B82" s="37" t="s">
        <v>66</v>
      </c>
      <c r="C82" s="38">
        <f t="shared" ref="C82:H82" si="19">C81*(1+C81/3)*0.6</f>
        <v>0</v>
      </c>
      <c r="D82" s="38">
        <f t="shared" si="19"/>
        <v>0</v>
      </c>
      <c r="E82" s="38">
        <f t="shared" si="19"/>
        <v>0</v>
      </c>
      <c r="F82" s="38">
        <f t="shared" si="19"/>
        <v>0</v>
      </c>
      <c r="G82" s="38">
        <f t="shared" si="19"/>
        <v>0</v>
      </c>
      <c r="H82" s="38">
        <f t="shared" si="19"/>
        <v>0</v>
      </c>
      <c r="I82" s="40">
        <f>SUM(C82:H82)</f>
        <v>0</v>
      </c>
      <c r="J82" s="94">
        <f>I82+G9</f>
        <v>43.199999999999996</v>
      </c>
    </row>
    <row r="83" spans="1:10" ht="9.75" customHeight="1" x14ac:dyDescent="0.2">
      <c r="A83" s="16"/>
      <c r="B83" s="16"/>
      <c r="C83" s="19"/>
      <c r="D83" s="19"/>
      <c r="E83" s="19"/>
      <c r="F83" s="19"/>
      <c r="G83" s="19"/>
      <c r="H83" s="19"/>
      <c r="I83" s="54"/>
      <c r="J83" s="30"/>
    </row>
    <row r="84" spans="1:10" ht="9.75" customHeight="1" x14ac:dyDescent="0.2">
      <c r="A84" s="16"/>
      <c r="B84" s="16"/>
      <c r="C84" s="19"/>
      <c r="D84" s="19"/>
      <c r="E84" s="19"/>
      <c r="F84" s="19"/>
      <c r="G84" s="19"/>
      <c r="H84" s="19"/>
      <c r="I84" s="54"/>
      <c r="J84" s="30"/>
    </row>
    <row r="85" spans="1:10" ht="9.75" customHeight="1" x14ac:dyDescent="0.2">
      <c r="A85" s="16"/>
      <c r="B85" s="16"/>
      <c r="C85" s="19"/>
      <c r="D85" s="19"/>
      <c r="E85" s="19"/>
      <c r="F85" s="19"/>
      <c r="G85" s="19"/>
      <c r="H85" s="19"/>
      <c r="I85" s="54"/>
      <c r="J85" s="30"/>
    </row>
    <row r="86" spans="1:10" ht="9.75" customHeight="1" x14ac:dyDescent="0.2">
      <c r="A86" s="7" t="s">
        <v>49</v>
      </c>
      <c r="B86" s="16"/>
      <c r="C86" s="19"/>
      <c r="D86" s="19"/>
      <c r="E86" s="19"/>
      <c r="F86" s="19"/>
      <c r="G86" s="19"/>
      <c r="H86" s="19"/>
      <c r="I86" s="54"/>
      <c r="J86" s="30"/>
    </row>
    <row r="87" spans="1:10" ht="9.75" customHeight="1" x14ac:dyDescent="0.2">
      <c r="A87" s="7"/>
      <c r="B87" s="16"/>
      <c r="C87" s="19"/>
      <c r="D87" s="19"/>
      <c r="E87" s="19"/>
      <c r="F87" s="19"/>
      <c r="G87" s="19"/>
      <c r="H87" s="19"/>
      <c r="I87" s="54"/>
      <c r="J87" s="30"/>
    </row>
    <row r="88" spans="1:10" ht="9.75" customHeight="1" x14ac:dyDescent="0.2">
      <c r="A88" s="7" t="s">
        <v>49</v>
      </c>
      <c r="I88" s="14"/>
      <c r="J88" s="14"/>
    </row>
    <row r="89" spans="1:10" ht="15.6" x14ac:dyDescent="0.3">
      <c r="E89" s="3" t="s">
        <v>5</v>
      </c>
    </row>
    <row r="90" spans="1:10" ht="9.75" customHeight="1" x14ac:dyDescent="0.2">
      <c r="A90" s="16"/>
      <c r="B90" s="16"/>
      <c r="C90" s="19"/>
      <c r="D90" s="19"/>
      <c r="E90" s="19"/>
      <c r="F90" s="19"/>
      <c r="G90" s="19"/>
      <c r="H90" s="19"/>
      <c r="I90" s="54"/>
      <c r="J90" s="30"/>
    </row>
    <row r="91" spans="1:10" ht="9.75" customHeight="1" x14ac:dyDescent="0.2">
      <c r="J91" s="95" t="s">
        <v>50</v>
      </c>
    </row>
    <row r="92" spans="1:10" ht="10.199999999999999" x14ac:dyDescent="0.2">
      <c r="A92" s="84" t="s">
        <v>81</v>
      </c>
      <c r="B92" s="85"/>
      <c r="C92" s="36"/>
      <c r="D92" s="42">
        <f>C92</f>
        <v>0</v>
      </c>
      <c r="E92" s="36"/>
      <c r="F92" s="36">
        <f>E92</f>
        <v>0</v>
      </c>
      <c r="G92" s="36"/>
      <c r="H92" s="36"/>
      <c r="I92" s="66">
        <f>AVERAGE(C92:H92)</f>
        <v>0</v>
      </c>
      <c r="J92" s="67">
        <f>STDEVP(C92:H92)</f>
        <v>0</v>
      </c>
    </row>
    <row r="93" spans="1:10" ht="9.75" customHeight="1" x14ac:dyDescent="0.2">
      <c r="A93" s="15"/>
      <c r="B93" s="26" t="s">
        <v>46</v>
      </c>
      <c r="C93" s="42"/>
      <c r="D93" s="47">
        <f>C93</f>
        <v>0</v>
      </c>
      <c r="E93" s="47">
        <f>D93</f>
        <v>0</v>
      </c>
      <c r="F93" s="47">
        <f>E93</f>
        <v>0</v>
      </c>
      <c r="G93" s="42"/>
      <c r="H93" s="42"/>
      <c r="I93" s="56"/>
      <c r="J93" s="86"/>
    </row>
    <row r="94" spans="1:10" ht="9.75" customHeight="1" x14ac:dyDescent="0.3">
      <c r="A94" s="15"/>
      <c r="B94" s="37" t="s">
        <v>68</v>
      </c>
      <c r="C94" s="38">
        <f t="shared" ref="C94:H94" si="20">C93*(1+C93/3)*0.6</f>
        <v>0</v>
      </c>
      <c r="D94" s="38">
        <f t="shared" si="20"/>
        <v>0</v>
      </c>
      <c r="E94" s="38">
        <f t="shared" si="20"/>
        <v>0</v>
      </c>
      <c r="F94" s="38">
        <f t="shared" si="20"/>
        <v>0</v>
      </c>
      <c r="G94" s="38">
        <f t="shared" si="20"/>
        <v>0</v>
      </c>
      <c r="H94" s="38">
        <f t="shared" si="20"/>
        <v>0</v>
      </c>
      <c r="I94" s="40">
        <f>SUM(C94:H94)</f>
        <v>0</v>
      </c>
      <c r="J94" s="40">
        <f>I94+G$9</f>
        <v>43.199999999999996</v>
      </c>
    </row>
    <row r="95" spans="1:10" ht="9.75" customHeight="1" x14ac:dyDescent="0.2">
      <c r="A95" s="15"/>
      <c r="B95" s="26" t="s">
        <v>47</v>
      </c>
      <c r="C95" s="42"/>
      <c r="D95" s="47">
        <f>C95</f>
        <v>0</v>
      </c>
      <c r="E95" s="47">
        <f>D95</f>
        <v>0</v>
      </c>
      <c r="F95" s="47">
        <f>E95</f>
        <v>0</v>
      </c>
      <c r="G95" s="42"/>
      <c r="H95" s="42"/>
      <c r="I95" s="56"/>
      <c r="J95" s="86"/>
    </row>
    <row r="96" spans="1:10" ht="9.75" customHeight="1" x14ac:dyDescent="0.3">
      <c r="A96" s="15"/>
      <c r="B96" s="37" t="s">
        <v>68</v>
      </c>
      <c r="C96" s="38">
        <f t="shared" ref="C96:H96" si="21">C95*(1+C95/3)*0.6</f>
        <v>0</v>
      </c>
      <c r="D96" s="38">
        <f t="shared" si="21"/>
        <v>0</v>
      </c>
      <c r="E96" s="38">
        <f t="shared" si="21"/>
        <v>0</v>
      </c>
      <c r="F96" s="38">
        <f t="shared" si="21"/>
        <v>0</v>
      </c>
      <c r="G96" s="38">
        <f t="shared" si="21"/>
        <v>0</v>
      </c>
      <c r="H96" s="38">
        <f t="shared" si="21"/>
        <v>0</v>
      </c>
      <c r="I96" s="40">
        <f>SUM(C96:H96)</f>
        <v>0</v>
      </c>
      <c r="J96" s="40">
        <f>I96+G$9</f>
        <v>43.199999999999996</v>
      </c>
    </row>
    <row r="97" spans="1:10" ht="9.75" customHeight="1" x14ac:dyDescent="0.2">
      <c r="A97" s="15"/>
      <c r="B97" s="26" t="s">
        <v>51</v>
      </c>
      <c r="C97" s="42"/>
      <c r="D97" s="47">
        <f>C97</f>
        <v>0</v>
      </c>
      <c r="E97" s="47">
        <f>D97</f>
        <v>0</v>
      </c>
      <c r="F97" s="47">
        <f>E97</f>
        <v>0</v>
      </c>
      <c r="G97" s="42"/>
      <c r="H97" s="42"/>
      <c r="I97" s="56" t="s">
        <v>85</v>
      </c>
      <c r="J97" s="87"/>
    </row>
    <row r="98" spans="1:10" ht="9.75" customHeight="1" x14ac:dyDescent="0.3">
      <c r="A98" s="15"/>
      <c r="B98" s="37" t="s">
        <v>68</v>
      </c>
      <c r="C98" s="38">
        <f t="shared" ref="C98:H98" si="22">C97*(1+C97/3)*0.6</f>
        <v>0</v>
      </c>
      <c r="D98" s="38">
        <f t="shared" si="22"/>
        <v>0</v>
      </c>
      <c r="E98" s="38">
        <f t="shared" si="22"/>
        <v>0</v>
      </c>
      <c r="F98" s="38">
        <f t="shared" si="22"/>
        <v>0</v>
      </c>
      <c r="G98" s="38">
        <f t="shared" si="22"/>
        <v>0</v>
      </c>
      <c r="H98" s="38">
        <f t="shared" si="22"/>
        <v>0</v>
      </c>
      <c r="I98" s="40">
        <f>SUM(C98:H98)</f>
        <v>0</v>
      </c>
      <c r="J98" s="39">
        <f>J97*(1+J97/3)*0.6*$C$7+I98</f>
        <v>0</v>
      </c>
    </row>
    <row r="99" spans="1:10" ht="9.75" customHeight="1" x14ac:dyDescent="0.2">
      <c r="A99" s="15"/>
      <c r="B99" s="26" t="s">
        <v>52</v>
      </c>
      <c r="C99" s="88"/>
      <c r="D99" s="47">
        <f>C99</f>
        <v>0</v>
      </c>
      <c r="E99" s="47">
        <f>D99</f>
        <v>0</v>
      </c>
      <c r="F99" s="47">
        <f>E99</f>
        <v>0</v>
      </c>
      <c r="G99" s="88"/>
      <c r="H99" s="88"/>
      <c r="I99" s="56" t="s">
        <v>85</v>
      </c>
      <c r="J99" s="89"/>
    </row>
    <row r="100" spans="1:10" ht="9.75" customHeight="1" x14ac:dyDescent="0.3">
      <c r="A100" s="15"/>
      <c r="B100" s="37" t="s">
        <v>68</v>
      </c>
      <c r="C100" s="38">
        <f t="shared" ref="C100:H100" si="23">C99*(1+C99/3)*0.6</f>
        <v>0</v>
      </c>
      <c r="D100" s="38">
        <f t="shared" si="23"/>
        <v>0</v>
      </c>
      <c r="E100" s="38">
        <f t="shared" si="23"/>
        <v>0</v>
      </c>
      <c r="F100" s="38">
        <f t="shared" si="23"/>
        <v>0</v>
      </c>
      <c r="G100" s="38">
        <f t="shared" si="23"/>
        <v>0</v>
      </c>
      <c r="H100" s="38">
        <f t="shared" si="23"/>
        <v>0</v>
      </c>
      <c r="I100" s="38">
        <f>SUM(C100:H100)</f>
        <v>0</v>
      </c>
      <c r="J100" s="39">
        <f>J99*(1+J99/3)*0.6*$C$7+I100</f>
        <v>0</v>
      </c>
    </row>
    <row r="101" spans="1:10" ht="9.75" customHeight="1" x14ac:dyDescent="0.2">
      <c r="A101" s="15"/>
      <c r="B101" s="26" t="s">
        <v>53</v>
      </c>
      <c r="C101" s="42"/>
      <c r="D101" s="47">
        <f>C101</f>
        <v>0</v>
      </c>
      <c r="E101" s="47">
        <f>D101</f>
        <v>0</v>
      </c>
      <c r="F101" s="47">
        <f>E101</f>
        <v>0</v>
      </c>
      <c r="G101" s="42"/>
      <c r="H101" s="42"/>
      <c r="I101" s="56" t="s">
        <v>85</v>
      </c>
      <c r="J101" s="87"/>
    </row>
    <row r="102" spans="1:10" ht="9.75" customHeight="1" x14ac:dyDescent="0.3">
      <c r="A102" s="15"/>
      <c r="B102" s="37" t="s">
        <v>68</v>
      </c>
      <c r="C102" s="38">
        <f t="shared" ref="C102:H102" si="24">C101*(1+C101/3)*0.6</f>
        <v>0</v>
      </c>
      <c r="D102" s="38">
        <f t="shared" si="24"/>
        <v>0</v>
      </c>
      <c r="E102" s="38">
        <f t="shared" si="24"/>
        <v>0</v>
      </c>
      <c r="F102" s="38">
        <f t="shared" si="24"/>
        <v>0</v>
      </c>
      <c r="G102" s="38">
        <f t="shared" si="24"/>
        <v>0</v>
      </c>
      <c r="H102" s="38">
        <f t="shared" si="24"/>
        <v>0</v>
      </c>
      <c r="I102" s="40">
        <f>SUM(C102:H102)</f>
        <v>0</v>
      </c>
      <c r="J102" s="39">
        <f>J101*(1+J101/3)*0.6*$C$7+I102</f>
        <v>0</v>
      </c>
    </row>
    <row r="104" spans="1:10" ht="9.75" customHeight="1" x14ac:dyDescent="0.2">
      <c r="B104" s="9" t="s">
        <v>87</v>
      </c>
    </row>
    <row r="105" spans="1:10" ht="9.75" customHeight="1" x14ac:dyDescent="0.2">
      <c r="A105" s="7"/>
    </row>
    <row r="108" spans="1:10" ht="9.75" customHeight="1" x14ac:dyDescent="0.2">
      <c r="I108" s="14"/>
      <c r="J108" s="14"/>
    </row>
  </sheetData>
  <sheetProtection sheet="1" objects="1" scenarios="1"/>
  <phoneticPr fontId="13" type="noConversion"/>
  <conditionalFormatting sqref="J36">
    <cfRule type="cellIs" dxfId="30" priority="68" stopIfTrue="1" operator="lessThan">
      <formula>65</formula>
    </cfRule>
    <cfRule type="cellIs" dxfId="29" priority="69" stopIfTrue="1" operator="greaterThanOrEqual">
      <formula>65</formula>
    </cfRule>
  </conditionalFormatting>
  <conditionalFormatting sqref="J44">
    <cfRule type="cellIs" dxfId="28" priority="63" stopIfTrue="1" operator="lessThan">
      <formula>75</formula>
    </cfRule>
    <cfRule type="cellIs" dxfId="27" priority="64" stopIfTrue="1" operator="greaterThanOrEqual">
      <formula>75</formula>
    </cfRule>
  </conditionalFormatting>
  <conditionalFormatting sqref="J46">
    <cfRule type="cellIs" dxfId="26" priority="59" stopIfTrue="1" operator="greaterThan">
      <formula>95</formula>
    </cfRule>
    <cfRule type="cellIs" dxfId="25" priority="60" stopIfTrue="1" operator="lessThan">
      <formula>85</formula>
    </cfRule>
    <cfRule type="cellIs" dxfId="24" priority="61" stopIfTrue="1" operator="greaterThanOrEqual">
      <formula>90</formula>
    </cfRule>
    <cfRule type="cellIs" dxfId="23" priority="62" stopIfTrue="1" operator="greaterThanOrEqual">
      <formula>85</formula>
    </cfRule>
  </conditionalFormatting>
  <conditionalFormatting sqref="J62">
    <cfRule type="cellIs" dxfId="22" priority="56" stopIfTrue="1" operator="lessThanOrEqual">
      <formula>80</formula>
    </cfRule>
    <cfRule type="cellIs" dxfId="21" priority="57" stopIfTrue="1" operator="lessThanOrEqual">
      <formula>90</formula>
    </cfRule>
    <cfRule type="cellIs" dxfId="20" priority="58" stopIfTrue="1" operator="greaterThan">
      <formula>90</formula>
    </cfRule>
  </conditionalFormatting>
  <conditionalFormatting sqref="J70">
    <cfRule type="cellIs" dxfId="19" priority="53" stopIfTrue="1" operator="lessThanOrEqual">
      <formula>65</formula>
    </cfRule>
    <cfRule type="cellIs" dxfId="18" priority="54" stopIfTrue="1" operator="lessThanOrEqual">
      <formula>75</formula>
    </cfRule>
    <cfRule type="cellIs" dxfId="17" priority="55" stopIfTrue="1" operator="greaterThan">
      <formula>75</formula>
    </cfRule>
  </conditionalFormatting>
  <conditionalFormatting sqref="J76">
    <cfRule type="cellIs" dxfId="16" priority="50" stopIfTrue="1" operator="lessThanOrEqual">
      <formula>70</formula>
    </cfRule>
    <cfRule type="cellIs" dxfId="15" priority="51" stopIfTrue="1" operator="lessThanOrEqual">
      <formula>75</formula>
    </cfRule>
    <cfRule type="cellIs" dxfId="14" priority="52" stopIfTrue="1" operator="greaterThan">
      <formula>75</formula>
    </cfRule>
  </conditionalFormatting>
  <conditionalFormatting sqref="J66">
    <cfRule type="cellIs" dxfId="13" priority="41" stopIfTrue="1" operator="lessThanOrEqual">
      <formula>65</formula>
    </cfRule>
    <cfRule type="cellIs" dxfId="12" priority="42" stopIfTrue="1" operator="lessThanOrEqual">
      <formula>75</formula>
    </cfRule>
    <cfRule type="cellIs" dxfId="11" priority="43" stopIfTrue="1" operator="greaterThan">
      <formula>75</formula>
    </cfRule>
  </conditionalFormatting>
  <conditionalFormatting sqref="J82">
    <cfRule type="cellIs" dxfId="10" priority="38" stopIfTrue="1" operator="lessThanOrEqual">
      <formula>70</formula>
    </cfRule>
    <cfRule type="cellIs" dxfId="9" priority="39" stopIfTrue="1" operator="lessThanOrEqual">
      <formula>75</formula>
    </cfRule>
    <cfRule type="cellIs" dxfId="8" priority="40" stopIfTrue="1" operator="greaterThan">
      <formula>75</formula>
    </cfRule>
  </conditionalFormatting>
  <conditionalFormatting sqref="J52">
    <cfRule type="cellIs" dxfId="7" priority="36" stopIfTrue="1" operator="lessThan">
      <formula>60</formula>
    </cfRule>
    <cfRule type="cellIs" dxfId="6" priority="37" stopIfTrue="1" operator="greaterThanOrEqual">
      <formula>60</formula>
    </cfRule>
  </conditionalFormatting>
  <conditionalFormatting sqref="C24:F26">
    <cfRule type="expression" dxfId="5" priority="31">
      <formula>C$24+C$25+C$26&gt;1</formula>
    </cfRule>
    <cfRule type="expression" dxfId="4" priority="32">
      <formula>C$24+C$25+C$26&lt;1</formula>
    </cfRule>
    <cfRule type="expression" dxfId="3" priority="33">
      <formula>(C$24+C$25+C$26)=1</formula>
    </cfRule>
  </conditionalFormatting>
  <conditionalFormatting sqref="J40">
    <cfRule type="cellIs" dxfId="2" priority="1" stopIfTrue="1" operator="lessThan">
      <formula>90</formula>
    </cfRule>
    <cfRule type="cellIs" dxfId="1" priority="2" stopIfTrue="1" operator="greaterThanOrEqual">
      <formula>95</formula>
    </cfRule>
    <cfRule type="cellIs" dxfId="0" priority="3" stopIfTrue="1" operator="greaterThanOrEqual">
      <formula>90</formula>
    </cfRule>
  </conditionalFormatting>
  <pageMargins left="0.31496062992125984" right="0.31496062992125984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gyn HDR BT docu</vt:lpstr>
    </vt:vector>
  </TitlesOfParts>
  <Company>EDV Management Betriebsführungszentrum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AKHSTRLAN</dc:creator>
  <cp:lastModifiedBy>Jill Barnard</cp:lastModifiedBy>
  <cp:lastPrinted>2016-10-05T13:17:29Z</cp:lastPrinted>
  <dcterms:created xsi:type="dcterms:W3CDTF">2003-02-20T14:16:45Z</dcterms:created>
  <dcterms:modified xsi:type="dcterms:W3CDTF">2017-03-27T12:31:10Z</dcterms:modified>
</cp:coreProperties>
</file>